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" sheetId="1" state="visible" r:id="rId2"/>
    <sheet name="Data" sheetId="2" state="visible" r:id="rId3"/>
    <sheet name="Apollon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<sst xmlns="http://schemas.openxmlformats.org/spreadsheetml/2006/main" count="124" uniqueCount="119">
  <si>
    <t xml:space="preserve">Meldung</t>
  </si>
  <si>
    <t xml:space="preserve">Schützenverband Berlin-Brandenburg e.V.</t>
  </si>
  <si>
    <t xml:space="preserve">STARTGELDER</t>
  </si>
  <si>
    <t xml:space="preserve">Verein:</t>
  </si>
  <si>
    <t xml:space="preserve">Meldungen bitte an:</t>
  </si>
  <si>
    <t xml:space="preserve">BSC BB-Berlin</t>
  </si>
  <si>
    <t xml:space="preserve">SV Bau-Union-Berlin
</t>
  </si>
  <si>
    <t xml:space="preserve">1. Berliner Bogenschützen</t>
  </si>
  <si>
    <t xml:space="preserve">Meldung durch:</t>
  </si>
  <si>
    <t xml:space="preserve">Ausschuss Bogen:</t>
  </si>
  <si>
    <t xml:space="preserve">bogen@svbb.org</t>
  </si>
  <si>
    <t xml:space="preserve">E-Mail Adresse:</t>
  </si>
  <si>
    <t xml:space="preserve">Landesbogenreferent</t>
  </si>
  <si>
    <t xml:space="preserve">Jacob Lindemann</t>
  </si>
  <si>
    <t xml:space="preserve">Zur</t>
  </si>
  <si>
    <t xml:space="preserve">KM WA im Freien</t>
  </si>
  <si>
    <t xml:space="preserve"> melde ich verbindlich folgende Sportler*innen:</t>
  </si>
  <si>
    <t xml:space="preserve">Bitte nur die blau markierten Felder ausfüllen Bei der Pass-Nr. reicht das Eintragen der Mitgliedsnummer.</t>
  </si>
  <si>
    <t xml:space="preserve">Abweichungen in der Altersklasse, Gastschützen, etc. bitte unter 'Bemerkungen' eintragen.</t>
  </si>
  <si>
    <t xml:space="preserve">Den Schützen sind die bogensportrelevanten Sicherheits- und Verhaltensregeln gemäß §0.2 und §6.3.2 der Sportordnung bekannt.</t>
  </si>
  <si>
    <t xml:space="preserve">Meldung zur</t>
  </si>
  <si>
    <t xml:space="preserve">Nr. </t>
  </si>
  <si>
    <t xml:space="preserve">Name, Vorname</t>
  </si>
  <si>
    <t xml:space="preserve">Geb.-Datum</t>
  </si>
  <si>
    <t xml:space="preserve">Geschlecht</t>
  </si>
  <si>
    <t xml:space="preserve">Pass-Nr.</t>
  </si>
  <si>
    <t xml:space="preserve">Altersklasse</t>
  </si>
  <si>
    <t xml:space="preserve">Bogenklasse</t>
  </si>
  <si>
    <t xml:space="preserve">LM</t>
  </si>
  <si>
    <t xml:space="preserve">DM</t>
  </si>
  <si>
    <t xml:space="preserve">Bemerkungen</t>
  </si>
  <si>
    <t xml:space="preserve">Kl.-Nr</t>
  </si>
  <si>
    <t xml:space="preserve">Jugendliche</t>
  </si>
  <si>
    <t xml:space="preserve">Erwachsene</t>
  </si>
  <si>
    <t xml:space="preserve">Gesamtsumme</t>
  </si>
  <si>
    <t xml:space="preserve">Altersklassen im Sportjahr</t>
  </si>
  <si>
    <t xml:space="preserve">Startgeld</t>
  </si>
  <si>
    <t xml:space="preserve">Jugend</t>
  </si>
  <si>
    <t xml:space="preserve">Alter</t>
  </si>
  <si>
    <t xml:space="preserve">Bezeichnung</t>
  </si>
  <si>
    <t xml:space="preserve">Klassen-Nr.</t>
  </si>
  <si>
    <t xml:space="preserve">Schüler C</t>
  </si>
  <si>
    <t xml:space="preserve">Schüler B</t>
  </si>
  <si>
    <t xml:space="preserve">Schüler A</t>
  </si>
  <si>
    <t xml:space="preserve">Junioren</t>
  </si>
  <si>
    <t xml:space="preserve">Damen/Herren</t>
  </si>
  <si>
    <t xml:space="preserve">SVBB-Vereine</t>
  </si>
  <si>
    <t xml:space="preserve">Masters</t>
  </si>
  <si>
    <t xml:space="preserve">Senioren</t>
  </si>
  <si>
    <t xml:space="preserve">DJ Spandau</t>
  </si>
  <si>
    <t xml:space="preserve">111</t>
  </si>
  <si>
    <t xml:space="preserve">Schützengilde '72 Berlin</t>
  </si>
  <si>
    <t xml:space="preserve">127</t>
  </si>
  <si>
    <t xml:space="preserve">Berliner Sportverein AdW</t>
  </si>
  <si>
    <t xml:space="preserve">201</t>
  </si>
  <si>
    <t xml:space="preserve">Bau-Union Berlin</t>
  </si>
  <si>
    <t xml:space="preserve">203</t>
  </si>
  <si>
    <t xml:space="preserve">204</t>
  </si>
  <si>
    <t xml:space="preserve">1. BBS</t>
  </si>
  <si>
    <t xml:space="preserve">208</t>
  </si>
  <si>
    <t xml:space="preserve">Bogenklassen</t>
  </si>
  <si>
    <t xml:space="preserve">Bogensportverein Berlin </t>
  </si>
  <si>
    <t xml:space="preserve">209</t>
  </si>
  <si>
    <t xml:space="preserve">Blankbogen</t>
  </si>
  <si>
    <t xml:space="preserve">Schaftspalter</t>
  </si>
  <si>
    <t xml:space="preserve">210</t>
  </si>
  <si>
    <t xml:space="preserve">Compound</t>
  </si>
  <si>
    <t xml:space="preserve">BSSC Olympia</t>
  </si>
  <si>
    <t xml:space="preserve">215</t>
  </si>
  <si>
    <t xml:space="preserve">Daumenring</t>
  </si>
  <si>
    <t xml:space="preserve">BSFV Berlin</t>
  </si>
  <si>
    <t xml:space="preserve">217</t>
  </si>
  <si>
    <t xml:space="preserve">Langbogen</t>
  </si>
  <si>
    <t xml:space="preserve">Bogenschützen Aalemann</t>
  </si>
  <si>
    <t xml:space="preserve">218</t>
  </si>
  <si>
    <t xml:space="preserve">Recurve</t>
  </si>
  <si>
    <t xml:space="preserve">TSV Berlin-Wittenau 1896</t>
  </si>
  <si>
    <t xml:space="preserve">230</t>
  </si>
  <si>
    <t xml:space="preserve">Trad. Bogen</t>
  </si>
  <si>
    <t xml:space="preserve">PSV Berlin</t>
  </si>
  <si>
    <t xml:space="preserve">233</t>
  </si>
  <si>
    <t xml:space="preserve">PSV Olympia</t>
  </si>
  <si>
    <t xml:space="preserve">234</t>
  </si>
  <si>
    <t xml:space="preserve">Pro Sport Berlin 24</t>
  </si>
  <si>
    <t xml:space="preserve">235</t>
  </si>
  <si>
    <t xml:space="preserve">TiB 1848</t>
  </si>
  <si>
    <t xml:space="preserve">238</t>
  </si>
  <si>
    <t xml:space="preserve">BSC Wannsee 1996</t>
  </si>
  <si>
    <t xml:space="preserve">241</t>
  </si>
  <si>
    <t xml:space="preserve">Robin's Kids</t>
  </si>
  <si>
    <t xml:space="preserve">243</t>
  </si>
  <si>
    <t xml:space="preserve">TSV Spandau 1860</t>
  </si>
  <si>
    <t xml:space="preserve">245</t>
  </si>
  <si>
    <t xml:space="preserve">Bogensportfreunde Berlin</t>
  </si>
  <si>
    <t xml:space="preserve">252</t>
  </si>
  <si>
    <t xml:space="preserve">Wald- und Wiesenschützen</t>
  </si>
  <si>
    <t xml:space="preserve">259</t>
  </si>
  <si>
    <t xml:space="preserve">TuS Lindenberg 1994</t>
  </si>
  <si>
    <t xml:space="preserve">262</t>
  </si>
  <si>
    <t xml:space="preserve">1. Gemeinschaftlicher BC</t>
  </si>
  <si>
    <t xml:space="preserve">264</t>
  </si>
  <si>
    <t xml:space="preserve">Sultans</t>
  </si>
  <si>
    <t xml:space="preserve">265</t>
  </si>
  <si>
    <t xml:space="preserve">Kemankes Germania</t>
  </si>
  <si>
    <t xml:space="preserve">266</t>
  </si>
  <si>
    <t xml:space="preserve">Berlin Archery Club</t>
  </si>
  <si>
    <t xml:space="preserve">267</t>
  </si>
  <si>
    <t xml:space="preserve">SV Ludwigsfelde</t>
  </si>
  <si>
    <t xml:space="preserve">418</t>
  </si>
  <si>
    <t xml:space="preserve">Passwort: </t>
  </si>
  <si>
    <t xml:space="preserve">svbb</t>
  </si>
  <si>
    <t xml:space="preserve">«- Ja, das ist Absicht :-)</t>
  </si>
  <si>
    <t xml:space="preserve">Pass-Nr</t>
  </si>
  <si>
    <t xml:space="preserve">Verein</t>
  </si>
  <si>
    <t xml:space="preserve">VereinNr</t>
  </si>
  <si>
    <t xml:space="preserve">Klasse</t>
  </si>
  <si>
    <t xml:space="preserve">Geb.Datum</t>
  </si>
  <si>
    <t xml:space="preserve">Land</t>
  </si>
  <si>
    <t xml:space="preserve">Quali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</si>
</sst>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000000"/>
    <numFmt numFmtId="168" formatCode="#,##0\ [$€-407];\-#,##0\ [$€-407]"/>
    <numFmt numFmtId="169" formatCode="#,##0.00\ [$€-407];[RED]\-#,##0.00\ [$€-407]"/>
    <numFmt numFmtId="170" formatCode="000000\-000000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0.5"/>
      <name val="Arial"/>
      <family val="2"/>
    </font>
    <font>
      <b val="true"/>
      <i val="true"/>
      <sz val="10.5"/>
      <name val="Arial"/>
      <family val="2"/>
    </font>
    <font>
      <sz val="10.5"/>
      <color rgb="FF3333FF"/>
      <name val="Arial"/>
      <family val="2"/>
    </font>
    <font>
      <b val="true"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9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644040</xdr:colOff>
      <xdr:row>5</xdr:row>
      <xdr:rowOff>145800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900000" cy="1036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7"/>
  <sheetViews>
    <sheetView showFormulas="false" showGridLines="false" showRowColHeaders="true" showZeros="true" rightToLeft="false" tabSelected="true" showOutlineSymbols="true" defaultGridColor="true" view="normal" topLeftCell="A28" colorId="64" zoomScale="110" zoomScaleNormal="110" zoomScalePageLayoutView="100" workbookViewId="0">
      <selection pane="topLeft" activeCell="C3" activeCellId="0" sqref="C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63"/>
    <col collapsed="false" customWidth="true" hidden="false" outlineLevel="0" max="2" min="2" style="0" width="25.99"/>
    <col collapsed="false" customWidth="true" hidden="false" outlineLevel="0" max="3" min="3" style="0" width="11.12"/>
    <col collapsed="false" customWidth="true" hidden="false" outlineLevel="0" max="5" min="5" style="0" width="6.49"/>
    <col collapsed="false" customWidth="true" hidden="false" outlineLevel="0" max="6" min="6" style="0" width="6.79"/>
    <col collapsed="false" customWidth="true" hidden="false" outlineLevel="0" max="7" min="7" style="0" width="13.47"/>
    <col collapsed="false" customWidth="true" hidden="false" outlineLevel="0" max="8" min="8" style="0" width="13.09"/>
    <col collapsed="false" customWidth="true" hidden="false" outlineLevel="0" max="9" min="9" style="0" width="5.81"/>
    <col collapsed="false" customWidth="true" hidden="false" outlineLevel="0" max="10" min="10" style="0" width="5.62"/>
    <col collapsed="false" customWidth="true" hidden="false" outlineLevel="0" max="11" min="11" style="0" width="25.68"/>
    <col collapsed="false" customWidth="true" hidden="true" outlineLevel="0" max="12" min="12" style="0" width="2.16"/>
    <col collapsed="false" customWidth="true" hidden="true" outlineLevel="0" max="13" min="13" style="0" width="4.85"/>
    <col collapsed="false" customWidth="true" hidden="true" outlineLevel="0" max="14" min="14" style="0" width="6.88"/>
    <col collapsed="false" customWidth="true" hidden="true" outlineLevel="0" max="15" min="15" style="1" width="6.88"/>
    <col collapsed="false" customWidth="true" hidden="true" outlineLevel="0" max="16" min="16" style="1" width="5.11"/>
    <col collapsed="false" customWidth="true" hidden="true" outlineLevel="0" max="19" min="17" style="0" width="5.11"/>
    <col collapsed="false" customWidth="false" hidden="true" outlineLevel="0" max="21" min="20" style="0" width="11.52"/>
  </cols>
  <sheetData>
    <row r="1" customFormat="false" ht="17.35" hidden="false" customHeight="false" outlineLevel="0" collapsed="false">
      <c r="C1" s="2" t="s">
        <v>0</v>
      </c>
      <c r="D1" s="3" t="n">
        <v>2024</v>
      </c>
      <c r="E1" s="2"/>
      <c r="G1" s="4" t="s">
        <v>1</v>
      </c>
      <c r="O1" s="5" t="s">
        <v>2</v>
      </c>
      <c r="P1" s="5"/>
      <c r="Q1" s="5"/>
      <c r="R1" s="5"/>
      <c r="S1" s="5"/>
    </row>
    <row r="2" customFormat="false" ht="13.2" hidden="false" customHeight="true" outlineLevel="0" collapsed="false">
      <c r="B2" s="6" t="s">
        <v>3</v>
      </c>
      <c r="C2" s="7"/>
      <c r="D2" s="7"/>
      <c r="E2" s="7"/>
      <c r="H2" s="8" t="s">
        <v>4</v>
      </c>
      <c r="I2" s="9"/>
      <c r="J2" s="9"/>
      <c r="K2" s="9"/>
      <c r="L2" s="9"/>
      <c r="O2" s="10" t="s">
        <v>5</v>
      </c>
      <c r="P2" s="11"/>
      <c r="Q2" s="12" t="s">
        <v>6</v>
      </c>
      <c r="R2" s="13"/>
      <c r="S2" s="12" t="s">
        <v>7</v>
      </c>
    </row>
    <row r="3" customFormat="false" ht="13.2" hidden="false" customHeight="false" outlineLevel="0" collapsed="false">
      <c r="B3" s="6" t="s">
        <v>8</v>
      </c>
      <c r="C3" s="7"/>
      <c r="D3" s="7"/>
      <c r="E3" s="7"/>
      <c r="F3" s="9"/>
      <c r="I3" s="6" t="s">
        <v>9</v>
      </c>
      <c r="J3" s="14" t="s">
        <v>10</v>
      </c>
      <c r="K3" s="14"/>
      <c r="L3" s="14"/>
      <c r="O3" s="10"/>
      <c r="P3" s="15"/>
      <c r="Q3" s="12"/>
      <c r="S3" s="12"/>
    </row>
    <row r="4" customFormat="false" ht="13.2" hidden="false" customHeight="false" outlineLevel="0" collapsed="false">
      <c r="B4" s="6" t="s">
        <v>11</v>
      </c>
      <c r="C4" s="7"/>
      <c r="D4" s="7"/>
      <c r="E4" s="7"/>
      <c r="F4" s="9"/>
      <c r="I4" s="6"/>
      <c r="J4" s="14"/>
      <c r="K4" s="14"/>
      <c r="L4" s="14"/>
      <c r="O4" s="10"/>
      <c r="P4" s="11"/>
      <c r="Q4" s="12"/>
      <c r="S4" s="12"/>
    </row>
    <row r="5" customFormat="false" ht="13.2" hidden="false" customHeight="false" outlineLevel="0" collapsed="false">
      <c r="F5" s="9"/>
      <c r="H5" s="16" t="s">
        <v>12</v>
      </c>
      <c r="J5" s="0" t="s">
        <v>13</v>
      </c>
      <c r="L5" s="14"/>
      <c r="O5" s="10"/>
      <c r="Q5" s="12"/>
      <c r="S5" s="12"/>
    </row>
    <row r="6" customFormat="false" ht="13.2" hidden="false" customHeight="false" outlineLevel="0" collapsed="false">
      <c r="J6" s="14"/>
      <c r="O6" s="10"/>
      <c r="Q6" s="12"/>
      <c r="S6" s="12"/>
    </row>
    <row r="7" customFormat="false" ht="12.8" hidden="false" customHeight="false" outlineLevel="0" collapsed="false">
      <c r="O7" s="10"/>
      <c r="P7" s="15"/>
      <c r="Q7" s="12"/>
      <c r="S7" s="12"/>
    </row>
    <row r="8" customFormat="false" ht="12.8" hidden="false" customHeight="false" outlineLevel="0" collapsed="false">
      <c r="A8" s="17" t="s">
        <v>14</v>
      </c>
      <c r="B8" s="15" t="s">
        <v>15</v>
      </c>
      <c r="C8" s="0" t="s">
        <v>16</v>
      </c>
      <c r="O8" s="10"/>
      <c r="Q8" s="12"/>
      <c r="S8" s="12"/>
    </row>
    <row r="9" customFormat="false" ht="12.8" hidden="false" customHeight="false" outlineLevel="0" collapsed="false">
      <c r="A9" s="17"/>
      <c r="B9" s="15"/>
      <c r="H9" s="16"/>
      <c r="O9" s="10"/>
      <c r="Q9" s="12"/>
      <c r="S9" s="12"/>
    </row>
    <row r="10" customFormat="false" ht="12.8" hidden="false" customHeight="false" outlineLevel="0" collapsed="false">
      <c r="A10" s="17"/>
      <c r="B10" s="0" t="s">
        <v>17</v>
      </c>
      <c r="H10" s="16"/>
      <c r="O10" s="10"/>
      <c r="Q10" s="12"/>
      <c r="S10" s="12"/>
    </row>
    <row r="11" customFormat="false" ht="12.8" hidden="false" customHeight="false" outlineLevel="0" collapsed="false">
      <c r="A11" s="17"/>
      <c r="B11" s="0" t="s">
        <v>18</v>
      </c>
      <c r="H11" s="16"/>
      <c r="O11" s="10"/>
      <c r="Q11" s="12"/>
      <c r="S11" s="12"/>
    </row>
    <row r="12" customFormat="false" ht="12.8" hidden="false" customHeight="false" outlineLevel="0" collapsed="false">
      <c r="A12" s="17"/>
      <c r="B12" s="0" t="s">
        <v>19</v>
      </c>
      <c r="H12" s="16"/>
      <c r="O12" s="10"/>
      <c r="Q12" s="12"/>
      <c r="S12" s="12"/>
    </row>
    <row r="13" customFormat="false" ht="28.35" hidden="false" customHeight="true" outlineLevel="0" collapsed="false">
      <c r="I13" s="18" t="s">
        <v>20</v>
      </c>
      <c r="J13" s="18"/>
      <c r="O13" s="10"/>
      <c r="P13" s="11"/>
      <c r="Q13" s="12"/>
      <c r="S13" s="12"/>
    </row>
    <row r="14" s="20" customFormat="true" ht="13.2" hidden="false" customHeight="false" outlineLevel="0" collapsed="false">
      <c r="A14" s="19" t="s">
        <v>21</v>
      </c>
      <c r="B14" s="20" t="s">
        <v>22</v>
      </c>
      <c r="C14" s="20" t="s">
        <v>23</v>
      </c>
      <c r="D14" s="20" t="s">
        <v>24</v>
      </c>
      <c r="E14" s="19" t="s">
        <v>25</v>
      </c>
      <c r="F14" s="19"/>
      <c r="G14" s="19" t="s">
        <v>26</v>
      </c>
      <c r="H14" s="20" t="s">
        <v>27</v>
      </c>
      <c r="I14" s="19" t="s">
        <v>28</v>
      </c>
      <c r="J14" s="19" t="s">
        <v>29</v>
      </c>
      <c r="K14" s="20" t="s">
        <v>30</v>
      </c>
      <c r="L14" s="20" t="s">
        <v>31</v>
      </c>
      <c r="O14" s="10"/>
      <c r="P14" s="19"/>
      <c r="Q14" s="12"/>
      <c r="R14" s="0"/>
      <c r="S14" s="12"/>
    </row>
    <row r="15" customFormat="false" ht="12.8" hidden="false" customHeight="false" outlineLevel="0" collapsed="false">
      <c r="A15" s="21" t="str">
        <f aca="false">IF($B15&lt;&gt;0,1,"")</f>
        <v/>
      </c>
      <c r="B15" s="22"/>
      <c r="C15" s="23"/>
      <c r="D15" s="24"/>
      <c r="E15" s="25" t="str">
        <f aca="false">IF(B15&lt;&gt;0,_xlfn.CONCAT("00",VLOOKUP($C$2,Data!$E$11:$F$37,2,0),"-"),"")</f>
        <v/>
      </c>
      <c r="F15" s="26"/>
      <c r="G15" s="27" t="str">
        <f aca="false">IF(C15&lt;&gt;0,VLOOKUP(Data!$C$1-YEAR(C15),Data!A$4:D$11,2),"")</f>
        <v/>
      </c>
      <c r="H15" s="22"/>
      <c r="I15" s="24"/>
      <c r="J15" s="24"/>
      <c r="K15" s="22"/>
      <c r="L15" s="28" t="e">
        <f aca="false">VLOOKUP(H15,Data!$A$18:$B$23,2)+VLOOKUP(G15,Data!$B$4:$C$11,2,0)+IF(D15="weiblich",1,0)</f>
        <v>#N/A</v>
      </c>
      <c r="M15" s="29" t="str">
        <f aca="false">IF($C15&lt;&gt;0,IF(($D$1-YEAR($C15))&lt;21,Data!$H$2,Data!$H$3),"")</f>
        <v/>
      </c>
      <c r="N15" s="1" t="n">
        <f aca="false">IF(Data!$C$1-YEAR($C15)&lt;21,$M15+IF($I15="",0,$M15),0)</f>
        <v>0</v>
      </c>
      <c r="O15" s="30" t="str">
        <f aca="false">IF(N15=0,"",N15)</f>
        <v/>
      </c>
      <c r="P15" s="30" t="str">
        <f aca="false">IF(Data!$C$1-YEAR($C15)&gt;20,$M15,0)</f>
        <v/>
      </c>
      <c r="Q15" s="30" t="str">
        <f aca="false">IF(P15=0,"",P15)</f>
        <v/>
      </c>
      <c r="R15" s="30" t="n">
        <f aca="false">IF(AND(Data!$C$1-YEAR($C15)&gt;20,NOT($I15="")),$M15,0)</f>
        <v>0</v>
      </c>
      <c r="S15" s="30" t="str">
        <f aca="false">IF(R15=0,"",R15)</f>
        <v/>
      </c>
    </row>
    <row r="16" customFormat="false" ht="12.8" hidden="false" customHeight="false" outlineLevel="0" collapsed="false">
      <c r="A16" s="1" t="str">
        <f aca="false">IF($B16&lt;&gt;0,MAX($A$15:$A15)+1,"")</f>
        <v/>
      </c>
      <c r="B16" s="22"/>
      <c r="C16" s="23"/>
      <c r="D16" s="24"/>
      <c r="E16" s="31" t="str">
        <f aca="false">IF(B16&lt;&gt;0,_xlfn.CONCAT("00",VLOOKUP($C$2,Data!$E$11:$F$37,2,0),"-"),"")</f>
        <v/>
      </c>
      <c r="F16" s="26"/>
      <c r="G16" s="27" t="str">
        <f aca="false">IF(C16&lt;&gt;0,VLOOKUP(Data!$C$1-YEAR(C16),Data!A$4:D$11,2),"")</f>
        <v/>
      </c>
      <c r="H16" s="22"/>
      <c r="I16" s="24"/>
      <c r="J16" s="24"/>
      <c r="K16" s="22"/>
      <c r="L16" s="28" t="e">
        <f aca="false">VLOOKUP(H16,Data!$A$18:$B$23,2)+VLOOKUP(G16,Data!$B$4:$C$11,2,0)+IF(D16="weiblich",1,0)</f>
        <v>#N/A</v>
      </c>
      <c r="M16" s="29" t="str">
        <f aca="false">IF($C16&lt;&gt;0,IF(($D$1-YEAR($C16))&lt;21,Data!$H$2,Data!$H$3),"")</f>
        <v/>
      </c>
      <c r="N16" s="1" t="n">
        <f aca="false">IF(Data!$C$1-YEAR($C16)&lt;21,$M16+IF($I16="",0,$M16),0)</f>
        <v>0</v>
      </c>
      <c r="O16" s="30" t="str">
        <f aca="false">IF(N16=0,"",N16)</f>
        <v/>
      </c>
      <c r="P16" s="30" t="str">
        <f aca="false">IF(Data!$C$1-YEAR($C16)&gt;20,$M16,0)</f>
        <v/>
      </c>
      <c r="Q16" s="30" t="str">
        <f aca="false">IF(P16=0,"",P16)</f>
        <v/>
      </c>
      <c r="R16" s="30" t="n">
        <f aca="false">IF(AND(Data!$C$1-YEAR($C16)&gt;20,NOT($I16="")),$M16,0)</f>
        <v>0</v>
      </c>
      <c r="S16" s="30" t="str">
        <f aca="false">IF(R16=0,"",R16)</f>
        <v/>
      </c>
    </row>
    <row r="17" customFormat="false" ht="12.8" hidden="false" customHeight="false" outlineLevel="0" collapsed="false">
      <c r="A17" s="1" t="str">
        <f aca="false">IF($B17&lt;&gt;0,MAX($A$15:$A16)+1,"")</f>
        <v/>
      </c>
      <c r="B17" s="22"/>
      <c r="C17" s="23"/>
      <c r="D17" s="24"/>
      <c r="E17" s="31" t="str">
        <f aca="false">IF(B17&lt;&gt;0,_xlfn.CONCAT("00",VLOOKUP($C$2,Data!$E$11:$F$37,2,0),"-"),"")</f>
        <v/>
      </c>
      <c r="F17" s="26"/>
      <c r="G17" s="27" t="str">
        <f aca="false">IF(C17&lt;&gt;0,VLOOKUP(Data!$C$1-YEAR(C17),Data!A$4:D$11,2),"")</f>
        <v/>
      </c>
      <c r="H17" s="22"/>
      <c r="I17" s="24"/>
      <c r="J17" s="24"/>
      <c r="K17" s="22"/>
      <c r="L17" s="28" t="e">
        <f aca="false">VLOOKUP(H17,Data!$A$18:$B$23,2)+VLOOKUP(G17,Data!$B$4:$C$11,2,0)+IF(D17="weiblich",1,0)</f>
        <v>#N/A</v>
      </c>
      <c r="M17" s="29" t="str">
        <f aca="false">IF($C17&lt;&gt;0,IF(($D$1-YEAR($C17))&lt;21,Data!$H$2,Data!$H$3),"")</f>
        <v/>
      </c>
      <c r="N17" s="1" t="n">
        <f aca="false">IF(Data!$C$1-YEAR($C17)&lt;21,$M17+IF($I17="",0,$M17),0)</f>
        <v>0</v>
      </c>
      <c r="O17" s="30" t="str">
        <f aca="false">IF(N17=0,"",N17)</f>
        <v/>
      </c>
      <c r="P17" s="30" t="str">
        <f aca="false">IF(Data!$C$1-YEAR($C17)&gt;20,$M17,0)</f>
        <v/>
      </c>
      <c r="Q17" s="30" t="str">
        <f aca="false">IF(P17=0,"",P17)</f>
        <v/>
      </c>
      <c r="R17" s="30" t="n">
        <f aca="false">IF(AND(Data!$C$1-YEAR($C17)&gt;20,NOT($I17="")),$M17,0)</f>
        <v>0</v>
      </c>
      <c r="S17" s="30" t="str">
        <f aca="false">IF(R17=0,"",R17)</f>
        <v/>
      </c>
    </row>
    <row r="18" customFormat="false" ht="12.8" hidden="false" customHeight="false" outlineLevel="0" collapsed="false">
      <c r="A18" s="1" t="str">
        <f aca="false">IF($B18&lt;&gt;0,MAX($A$15:$A17)+1,"")</f>
        <v/>
      </c>
      <c r="B18" s="22"/>
      <c r="C18" s="23"/>
      <c r="D18" s="24"/>
      <c r="E18" s="31" t="str">
        <f aca="false">IF(B18&lt;&gt;0,_xlfn.CONCAT("00",VLOOKUP($C$2,Data!$E$11:$F$37,2,0),"-"),"")</f>
        <v/>
      </c>
      <c r="F18" s="26"/>
      <c r="G18" s="27" t="str">
        <f aca="false">IF(C18&lt;&gt;0,VLOOKUP(Data!$C$1-YEAR(C18),Data!A$4:D$11,2),"")</f>
        <v/>
      </c>
      <c r="H18" s="22"/>
      <c r="I18" s="24"/>
      <c r="J18" s="24"/>
      <c r="K18" s="22"/>
      <c r="L18" s="28" t="e">
        <f aca="false">VLOOKUP(H18,Data!$A$18:$B$23,2)+VLOOKUP(G18,Data!$B$4:$C$11,2,0)+IF(D18="weiblich",1,0)</f>
        <v>#N/A</v>
      </c>
      <c r="M18" s="29" t="str">
        <f aca="false">IF($C18&lt;&gt;0,IF(($D$1-YEAR($C18))&lt;21,Data!$H$2,Data!$H$3),"")</f>
        <v/>
      </c>
      <c r="N18" s="1" t="n">
        <f aca="false">IF(Data!$C$1-YEAR($C18)&lt;21,$M18+IF($I18="",0,$M18),0)</f>
        <v>0</v>
      </c>
      <c r="O18" s="30" t="str">
        <f aca="false">IF(N18=0,"",N18)</f>
        <v/>
      </c>
      <c r="P18" s="30" t="str">
        <f aca="false">IF(Data!$C$1-YEAR($C18)&gt;20,$M18,0)</f>
        <v/>
      </c>
      <c r="Q18" s="30" t="str">
        <f aca="false">IF(P18=0,"",P18)</f>
        <v/>
      </c>
      <c r="R18" s="30" t="n">
        <f aca="false">IF(AND(Data!$C$1-YEAR($C18)&gt;20,NOT($I18="")),$M18,0)</f>
        <v>0</v>
      </c>
      <c r="S18" s="30" t="str">
        <f aca="false">IF(R18=0,"",R18)</f>
        <v/>
      </c>
    </row>
    <row r="19" customFormat="false" ht="12.8" hidden="false" customHeight="false" outlineLevel="0" collapsed="false">
      <c r="A19" s="1" t="str">
        <f aca="false">IF($B19&lt;&gt;0,MAX($A$15:$A18)+1,"")</f>
        <v/>
      </c>
      <c r="B19" s="22"/>
      <c r="C19" s="23"/>
      <c r="D19" s="24"/>
      <c r="E19" s="31" t="str">
        <f aca="false">IF(B19&lt;&gt;0,_xlfn.CONCAT("00",VLOOKUP($C$2,Data!$E$11:$F$37,2,0),"-"),"")</f>
        <v/>
      </c>
      <c r="F19" s="26"/>
      <c r="G19" s="27" t="str">
        <f aca="false">IF(C19&lt;&gt;0,VLOOKUP(Data!$C$1-YEAR(C19),Data!A$4:D$11,2),"")</f>
        <v/>
      </c>
      <c r="H19" s="22"/>
      <c r="I19" s="24"/>
      <c r="J19" s="24"/>
      <c r="K19" s="22"/>
      <c r="L19" s="28" t="e">
        <f aca="false">VLOOKUP(H19,Data!$A$18:$B$23,2)+VLOOKUP(G19,Data!$B$4:$C$11,2,0)+IF(D19="weiblich",1,0)</f>
        <v>#N/A</v>
      </c>
      <c r="M19" s="29" t="str">
        <f aca="false">IF($C19&lt;&gt;0,IF(($D$1-YEAR($C19))&lt;21,Data!$H$2,Data!$H$3),"")</f>
        <v/>
      </c>
      <c r="N19" s="1" t="n">
        <f aca="false">IF(Data!$C$1-YEAR($C19)&lt;21,$M19+IF($I19="",0,$M19),0)</f>
        <v>0</v>
      </c>
      <c r="O19" s="30" t="str">
        <f aca="false">IF(N19=0,"",N19)</f>
        <v/>
      </c>
      <c r="P19" s="30" t="str">
        <f aca="false">IF(Data!$C$1-YEAR($C19)&gt;20,$M19,0)</f>
        <v/>
      </c>
      <c r="Q19" s="30" t="str">
        <f aca="false">IF(P19=0,"",P19)</f>
        <v/>
      </c>
      <c r="R19" s="30" t="n">
        <f aca="false">IF(AND(Data!$C$1-YEAR($C19)&gt;20,NOT($I19="")),$M19,0)</f>
        <v>0</v>
      </c>
      <c r="S19" s="30" t="str">
        <f aca="false">IF(R19=0,"",R19)</f>
        <v/>
      </c>
    </row>
    <row r="20" customFormat="false" ht="12.8" hidden="false" customHeight="false" outlineLevel="0" collapsed="false">
      <c r="A20" s="1" t="str">
        <f aca="false">IF($B20&lt;&gt;0,MAX($A$15:$A19)+1,"")</f>
        <v/>
      </c>
      <c r="B20" s="22"/>
      <c r="C20" s="23"/>
      <c r="D20" s="24"/>
      <c r="E20" s="31" t="str">
        <f aca="false">IF(B20&lt;&gt;0,_xlfn.CONCAT("00",VLOOKUP($C$2,Data!$E$11:$F$37,2,0),"-"),"")</f>
        <v/>
      </c>
      <c r="F20" s="26"/>
      <c r="G20" s="27" t="str">
        <f aca="false">IF(C20&lt;&gt;0,VLOOKUP(Data!$C$1-YEAR(C20),Data!A$4:D$11,2),"")</f>
        <v/>
      </c>
      <c r="H20" s="22"/>
      <c r="I20" s="24"/>
      <c r="J20" s="24"/>
      <c r="K20" s="22"/>
      <c r="L20" s="28" t="e">
        <f aca="false">VLOOKUP(H20,Data!$A$18:$B$23,2)+VLOOKUP(G20,Data!$B$4:$C$11,2,0)+IF(D20="weiblich",1,0)</f>
        <v>#N/A</v>
      </c>
      <c r="M20" s="29" t="str">
        <f aca="false">IF($C20&lt;&gt;0,IF(($D$1-YEAR($C20))&lt;21,Data!$H$2,Data!$H$3),"")</f>
        <v/>
      </c>
      <c r="N20" s="1" t="n">
        <f aca="false">IF(Data!$C$1-YEAR($C20)&lt;21,$M20+IF($I20="",0,$M20),0)</f>
        <v>0</v>
      </c>
      <c r="O20" s="30" t="str">
        <f aca="false">IF(N20=0,"",N20)</f>
        <v/>
      </c>
      <c r="P20" s="30" t="str">
        <f aca="false">IF(Data!$C$1-YEAR($C20)&gt;20,$M20,0)</f>
        <v/>
      </c>
      <c r="Q20" s="30" t="str">
        <f aca="false">IF(P20=0,"",P20)</f>
        <v/>
      </c>
      <c r="R20" s="30" t="n">
        <f aca="false">IF(AND(Data!$C$1-YEAR($C20)&gt;20,NOT($I20="")),$M20,0)</f>
        <v>0</v>
      </c>
      <c r="S20" s="30" t="str">
        <f aca="false">IF(R20=0,"",R20)</f>
        <v/>
      </c>
    </row>
    <row r="21" customFormat="false" ht="12.8" hidden="false" customHeight="false" outlineLevel="0" collapsed="false">
      <c r="A21" s="1" t="str">
        <f aca="false">IF($B21&lt;&gt;0,MAX($A$15:$A20)+1,"")</f>
        <v/>
      </c>
      <c r="B21" s="22"/>
      <c r="C21" s="23"/>
      <c r="D21" s="24"/>
      <c r="E21" s="31" t="str">
        <f aca="false">IF(B21&lt;&gt;0,_xlfn.CONCAT("00",VLOOKUP($C$2,Data!$E$11:$F$37,2,0),"-"),"")</f>
        <v/>
      </c>
      <c r="F21" s="26"/>
      <c r="G21" s="27" t="str">
        <f aca="false">IF(C21&lt;&gt;0,VLOOKUP(Data!$C$1-YEAR(C21),Data!A$4:D$11,2),"")</f>
        <v/>
      </c>
      <c r="H21" s="22"/>
      <c r="I21" s="24"/>
      <c r="J21" s="24"/>
      <c r="K21" s="22"/>
      <c r="L21" s="28" t="e">
        <f aca="false">VLOOKUP(H21,Data!$A$18:$B$23,2)+VLOOKUP(G21,Data!$B$4:$C$11,2,0)+IF(D21="weiblich",1,0)</f>
        <v>#N/A</v>
      </c>
      <c r="M21" s="29" t="str">
        <f aca="false">IF($C21&lt;&gt;0,IF(($D$1-YEAR($C21))&lt;21,Data!$H$2,Data!$H$3),"")</f>
        <v/>
      </c>
      <c r="N21" s="1" t="n">
        <f aca="false">IF(Data!$C$1-YEAR($C21)&lt;21,$M21+IF($I21="",0,$M21),0)</f>
        <v>0</v>
      </c>
      <c r="O21" s="30" t="str">
        <f aca="false">IF(N21=0,"",N21)</f>
        <v/>
      </c>
      <c r="P21" s="30" t="str">
        <f aca="false">IF(Data!$C$1-YEAR($C21)&gt;20,$M21,0)</f>
        <v/>
      </c>
      <c r="Q21" s="30" t="str">
        <f aca="false">IF(P21=0,"",P21)</f>
        <v/>
      </c>
      <c r="R21" s="30" t="n">
        <f aca="false">IF(AND(Data!$C$1-YEAR($C21)&gt;20,NOT($I21="")),$M21,0)</f>
        <v>0</v>
      </c>
      <c r="S21" s="30" t="str">
        <f aca="false">IF(R21=0,"",R21)</f>
        <v/>
      </c>
    </row>
    <row r="22" customFormat="false" ht="12.8" hidden="false" customHeight="false" outlineLevel="0" collapsed="false">
      <c r="A22" s="21" t="str">
        <f aca="false">IF($B22&lt;&gt;0,MAX($A$15:$A21)+1,"")</f>
        <v/>
      </c>
      <c r="B22" s="22"/>
      <c r="C22" s="23"/>
      <c r="D22" s="24"/>
      <c r="E22" s="31" t="str">
        <f aca="false">IF(B22&lt;&gt;0,_xlfn.CONCAT("00",VLOOKUP($C$2,Data!$E$11:$F$37,2,0),"-"),"")</f>
        <v/>
      </c>
      <c r="F22" s="26"/>
      <c r="G22" s="27"/>
      <c r="H22" s="22"/>
      <c r="I22" s="24"/>
      <c r="J22" s="24"/>
      <c r="K22" s="22"/>
      <c r="L22" s="28" t="e">
        <f aca="false">VLOOKUP(H22,Data!$A$18:$B$23,2)+VLOOKUP(G22,Data!$B$4:$C$11,2,0)+IF(D22="weiblich",1,0)</f>
        <v>#N/A</v>
      </c>
      <c r="M22" s="29" t="str">
        <f aca="false">IF($C22&lt;&gt;0,IF(($D$1-YEAR($C22))&lt;21,Data!$H$2,Data!$H$3),"")</f>
        <v/>
      </c>
      <c r="N22" s="1" t="n">
        <f aca="false">IF(Data!$C$1-YEAR($C22)&lt;21,$M22+IF($I22="",0,$M22),0)</f>
        <v>0</v>
      </c>
      <c r="O22" s="30" t="str">
        <f aca="false">IF(N22=0,"",N22)</f>
        <v/>
      </c>
      <c r="P22" s="30" t="str">
        <f aca="false">IF(Data!$C$1-YEAR($C22)&gt;20,$M22,0)</f>
        <v/>
      </c>
      <c r="Q22" s="30" t="str">
        <f aca="false">IF(P22=0,"",P22)</f>
        <v/>
      </c>
      <c r="R22" s="30" t="n">
        <f aca="false">IF(AND(Data!$C$1-YEAR($C22)&gt;20,NOT($I22="")),$M22,0)</f>
        <v>0</v>
      </c>
      <c r="S22" s="30" t="str">
        <f aca="false">IF(R22=0,"",R22)</f>
        <v/>
      </c>
    </row>
    <row r="23" customFormat="false" ht="12.8" hidden="false" customHeight="false" outlineLevel="0" collapsed="false">
      <c r="A23" s="1" t="str">
        <f aca="false">IF($B23&lt;&gt;0,MAX($A$15:$A22)+1,"")</f>
        <v/>
      </c>
      <c r="B23" s="22"/>
      <c r="C23" s="23"/>
      <c r="D23" s="24"/>
      <c r="E23" s="31" t="str">
        <f aca="false">IF(B23&lt;&gt;0,_xlfn.CONCAT("00",VLOOKUP($C$2,Data!$E$11:$F$37,2,0),"-"),"")</f>
        <v/>
      </c>
      <c r="F23" s="26"/>
      <c r="G23" s="27" t="str">
        <f aca="false">IF(C23&lt;&gt;0,VLOOKUP(Data!$C$1-YEAR(C23),Data!A$4:D$11,2),"")</f>
        <v/>
      </c>
      <c r="H23" s="22"/>
      <c r="I23" s="24"/>
      <c r="J23" s="24"/>
      <c r="K23" s="22"/>
      <c r="L23" s="28" t="e">
        <f aca="false">VLOOKUP(H23,Data!$A$18:$B$23,2)+VLOOKUP(G23,Data!$B$4:$C$11,2,0)+IF(D23="weiblich",1,0)</f>
        <v>#N/A</v>
      </c>
      <c r="M23" s="29" t="str">
        <f aca="false">IF($C23&lt;&gt;0,IF(($D$1-YEAR($C23))&lt;21,Data!$H$2,Data!$H$3),"")</f>
        <v/>
      </c>
      <c r="N23" s="1" t="n">
        <f aca="false">IF(Data!$C$1-YEAR($C23)&lt;21,$M23+IF($I23="",0,$M23),0)</f>
        <v>0</v>
      </c>
      <c r="O23" s="30" t="str">
        <f aca="false">IF(N23=0,"",N23)</f>
        <v/>
      </c>
      <c r="P23" s="30" t="str">
        <f aca="false">IF(Data!$C$1-YEAR($C23)&gt;20,$M23,0)</f>
        <v/>
      </c>
      <c r="Q23" s="30" t="str">
        <f aca="false">IF(P23=0,"",P23)</f>
        <v/>
      </c>
      <c r="R23" s="30" t="n">
        <f aca="false">IF(AND(Data!$C$1-YEAR($C23)&gt;20,NOT($I23="")),$M23,0)</f>
        <v>0</v>
      </c>
      <c r="S23" s="30" t="str">
        <f aca="false">IF(R23=0,"",R23)</f>
        <v/>
      </c>
    </row>
    <row r="24" customFormat="false" ht="12.8" hidden="false" customHeight="false" outlineLevel="0" collapsed="false">
      <c r="A24" s="1" t="str">
        <f aca="false">IF($B24&lt;&gt;0,MAX($A$15:$A23)+1,"")</f>
        <v/>
      </c>
      <c r="B24" s="22"/>
      <c r="C24" s="23"/>
      <c r="D24" s="24"/>
      <c r="E24" s="31" t="str">
        <f aca="false">IF(B24&lt;&gt;0,_xlfn.CONCAT("00",VLOOKUP($C$2,Data!$E$11:$F$37,2,0),"-"),"")</f>
        <v/>
      </c>
      <c r="F24" s="26"/>
      <c r="G24" s="27" t="str">
        <f aca="false">IF(C24&lt;&gt;0,VLOOKUP(Data!$C$1-YEAR(C24),Data!A$4:D$11,2),"")</f>
        <v/>
      </c>
      <c r="H24" s="22"/>
      <c r="I24" s="24"/>
      <c r="J24" s="24"/>
      <c r="K24" s="22"/>
      <c r="L24" s="28" t="e">
        <f aca="false">VLOOKUP(H24,Data!$A$18:$B$23,2)+VLOOKUP(G24,Data!$B$4:$C$11,2,0)+IF(D24="weiblich",1,0)</f>
        <v>#N/A</v>
      </c>
      <c r="M24" s="29" t="str">
        <f aca="false">IF($C24&lt;&gt;0,IF(($D$1-YEAR($C24))&lt;21,Data!$H$2,Data!$H$3),"")</f>
        <v/>
      </c>
      <c r="N24" s="1" t="n">
        <f aca="false">IF(Data!$C$1-YEAR($C24)&lt;21,$M24+IF($I24="",0,$M24),0)</f>
        <v>0</v>
      </c>
      <c r="O24" s="30" t="str">
        <f aca="false">IF(N24=0,"",N24)</f>
        <v/>
      </c>
      <c r="P24" s="30" t="str">
        <f aca="false">IF(Data!$C$1-YEAR($C24)&gt;20,$M24,0)</f>
        <v/>
      </c>
      <c r="Q24" s="30" t="str">
        <f aca="false">IF(P24=0,"",P24)</f>
        <v/>
      </c>
      <c r="R24" s="30" t="n">
        <f aca="false">IF(AND(Data!$C$1-YEAR($C24)&gt;20,NOT($I24="")),$M24,0)</f>
        <v>0</v>
      </c>
      <c r="S24" s="30" t="str">
        <f aca="false">IF(R24=0,"",R24)</f>
        <v/>
      </c>
    </row>
    <row r="25" customFormat="false" ht="12.8" hidden="false" customHeight="false" outlineLevel="0" collapsed="false">
      <c r="A25" s="1" t="str">
        <f aca="false">IF($B25&lt;&gt;0,MAX($A$15:$A24)+1,"")</f>
        <v/>
      </c>
      <c r="B25" s="22"/>
      <c r="C25" s="23"/>
      <c r="D25" s="24"/>
      <c r="E25" s="31" t="str">
        <f aca="false">IF(B25&lt;&gt;0,_xlfn.CONCAT("00",VLOOKUP($C$2,Data!$E$11:$F$37,2,0),"-"),"")</f>
        <v/>
      </c>
      <c r="F25" s="26"/>
      <c r="G25" s="27" t="str">
        <f aca="false">IF(C25&lt;&gt;0,VLOOKUP(Data!$C$1-YEAR(C25),Data!A$4:D$11,2),"")</f>
        <v/>
      </c>
      <c r="H25" s="22"/>
      <c r="I25" s="24"/>
      <c r="J25" s="24"/>
      <c r="K25" s="22"/>
      <c r="L25" s="28" t="e">
        <f aca="false">VLOOKUP(H25,Data!$A$18:$B$23,2)+VLOOKUP(G25,Data!$B$4:$C$11,2,0)+IF(D25="weiblich",1,0)</f>
        <v>#N/A</v>
      </c>
      <c r="M25" s="29" t="str">
        <f aca="false">IF($C25&lt;&gt;0,IF(($D$1-YEAR($C25))&lt;21,Data!$H$2,Data!$H$3),"")</f>
        <v/>
      </c>
      <c r="N25" s="1" t="n">
        <f aca="false">IF(Data!$C$1-YEAR($C25)&lt;21,$M25+IF($I25="",0,$M25),0)</f>
        <v>0</v>
      </c>
      <c r="O25" s="30" t="str">
        <f aca="false">IF(N25=0,"",N25)</f>
        <v/>
      </c>
      <c r="P25" s="30" t="str">
        <f aca="false">IF(Data!$C$1-YEAR($C25)&gt;20,$M25,0)</f>
        <v/>
      </c>
      <c r="Q25" s="30" t="str">
        <f aca="false">IF(P25=0,"",P25)</f>
        <v/>
      </c>
      <c r="R25" s="30" t="n">
        <f aca="false">IF(AND(Data!$C$1-YEAR($C25)&gt;20,NOT($I25="")),$M25,0)</f>
        <v>0</v>
      </c>
      <c r="S25" s="30" t="str">
        <f aca="false">IF(R25=0,"",R25)</f>
        <v/>
      </c>
    </row>
    <row r="26" customFormat="false" ht="12.8" hidden="false" customHeight="false" outlineLevel="0" collapsed="false">
      <c r="A26" s="1" t="str">
        <f aca="false">IF($B26&lt;&gt;0,MAX($A$15:$A25)+1,"")</f>
        <v/>
      </c>
      <c r="B26" s="22"/>
      <c r="C26" s="23"/>
      <c r="D26" s="24"/>
      <c r="E26" s="31" t="str">
        <f aca="false">IF(B26&lt;&gt;0,_xlfn.CONCAT("00",VLOOKUP($C$2,Data!$E$11:$F$37,2,0),"-"),"")</f>
        <v/>
      </c>
      <c r="F26" s="26"/>
      <c r="G26" s="27" t="str">
        <f aca="false">IF(C26&lt;&gt;0,VLOOKUP(Data!$C$1-YEAR(C26),Data!A$4:D$11,2),"")</f>
        <v/>
      </c>
      <c r="H26" s="22"/>
      <c r="I26" s="24"/>
      <c r="J26" s="24"/>
      <c r="K26" s="22"/>
      <c r="L26" s="28" t="e">
        <f aca="false">VLOOKUP(H26,Data!$A$18:$B$23,2)+VLOOKUP(G26,Data!$B$4:$C$11,2,0)+IF(D26="weiblich",1,0)</f>
        <v>#N/A</v>
      </c>
      <c r="M26" s="29" t="str">
        <f aca="false">IF($C26&lt;&gt;0,IF(($D$1-YEAR($C26))&lt;21,Data!$H$2,Data!$H$3),"")</f>
        <v/>
      </c>
      <c r="N26" s="1" t="n">
        <f aca="false">IF(Data!$C$1-YEAR($C26)&lt;21,$M26+IF($I26="",0,$M26),0)</f>
        <v>0</v>
      </c>
      <c r="O26" s="30" t="str">
        <f aca="false">IF(N26=0,"",N26)</f>
        <v/>
      </c>
      <c r="P26" s="30" t="str">
        <f aca="false">IF(Data!$C$1-YEAR($C26)&gt;20,$M26,0)</f>
        <v/>
      </c>
      <c r="Q26" s="30" t="str">
        <f aca="false">IF(P26=0,"",P26)</f>
        <v/>
      </c>
      <c r="R26" s="30" t="n">
        <f aca="false">IF(AND(Data!$C$1-YEAR($C26)&gt;20,NOT($I26="")),$M26,0)</f>
        <v>0</v>
      </c>
      <c r="S26" s="30" t="str">
        <f aca="false">IF(R26=0,"",R26)</f>
        <v/>
      </c>
    </row>
    <row r="27" customFormat="false" ht="12.8" hidden="false" customHeight="false" outlineLevel="0" collapsed="false">
      <c r="A27" s="1" t="str">
        <f aca="false">IF($B27&lt;&gt;0,MAX($A$15:$A26)+1,"")</f>
        <v/>
      </c>
      <c r="B27" s="22"/>
      <c r="C27" s="23"/>
      <c r="D27" s="24"/>
      <c r="E27" s="31" t="str">
        <f aca="false">IF(B27&lt;&gt;0,_xlfn.CONCAT("00",VLOOKUP($C$2,Data!$E$11:$F$37,2,0),"-"),"")</f>
        <v/>
      </c>
      <c r="F27" s="26"/>
      <c r="G27" s="27" t="str">
        <f aca="false">IF(C27&lt;&gt;0,VLOOKUP(Data!$C$1-YEAR(C27),Data!A$4:D$11,2),"")</f>
        <v/>
      </c>
      <c r="H27" s="22"/>
      <c r="I27" s="24"/>
      <c r="J27" s="24"/>
      <c r="K27" s="22"/>
      <c r="L27" s="28" t="e">
        <f aca="false">VLOOKUP(H27,Data!$A$18:$B$23,2)+VLOOKUP(G27,Data!$B$4:$C$11,2,0)+IF(D27="weiblich",1,0)</f>
        <v>#N/A</v>
      </c>
      <c r="M27" s="29" t="str">
        <f aca="false">IF($C27&lt;&gt;0,IF(($D$1-YEAR($C27))&lt;21,Data!$H$2,Data!$H$3),"")</f>
        <v/>
      </c>
      <c r="N27" s="1" t="n">
        <f aca="false">IF(Data!$C$1-YEAR($C27)&lt;21,$M27+IF($I27="",0,$M27),0)</f>
        <v>0</v>
      </c>
      <c r="O27" s="30" t="str">
        <f aca="false">IF(N27=0,"",N27)</f>
        <v/>
      </c>
      <c r="P27" s="30" t="str">
        <f aca="false">IF(Data!$C$1-YEAR($C27)&gt;20,$M27,0)</f>
        <v/>
      </c>
      <c r="Q27" s="30" t="str">
        <f aca="false">IF(P27=0,"",P27)</f>
        <v/>
      </c>
      <c r="R27" s="30" t="n">
        <f aca="false">IF(AND(Data!$C$1-YEAR($C27)&gt;20,NOT($I27="")),$M27,0)</f>
        <v>0</v>
      </c>
      <c r="S27" s="30" t="str">
        <f aca="false">IF(R27=0,"",R27)</f>
        <v/>
      </c>
    </row>
    <row r="28" customFormat="false" ht="12.8" hidden="false" customHeight="false" outlineLevel="0" collapsed="false">
      <c r="A28" s="1" t="str">
        <f aca="false">IF($B28&lt;&gt;0,MAX($A$15:$A27)+1,"")</f>
        <v/>
      </c>
      <c r="B28" s="22"/>
      <c r="C28" s="23"/>
      <c r="D28" s="24"/>
      <c r="E28" s="31" t="str">
        <f aca="false">IF(B28&lt;&gt;0,_xlfn.CONCAT("00",VLOOKUP($C$2,Data!$E$11:$F$37,2,0),"-"),"")</f>
        <v/>
      </c>
      <c r="F28" s="26"/>
      <c r="G28" s="27" t="str">
        <f aca="false">IF(C28&lt;&gt;0,VLOOKUP(Data!$C$1-YEAR(C28),Data!A$4:D$11,2),"")</f>
        <v/>
      </c>
      <c r="H28" s="22"/>
      <c r="I28" s="24"/>
      <c r="J28" s="24"/>
      <c r="K28" s="22"/>
      <c r="L28" s="28" t="e">
        <f aca="false">VLOOKUP(H28,Data!$A$18:$B$23,2)+VLOOKUP(G28,Data!$B$4:$C$11,2,0)+IF(D28="weiblich",1,0)</f>
        <v>#N/A</v>
      </c>
      <c r="M28" s="29" t="str">
        <f aca="false">IF($C28&lt;&gt;0,IF(($D$1-YEAR($C28))&lt;21,Data!$H$2,Data!$H$3),"")</f>
        <v/>
      </c>
      <c r="N28" s="1" t="n">
        <f aca="false">IF(Data!$C$1-YEAR($C28)&lt;21,$M28+IF($I28="",0,$M28),0)</f>
        <v>0</v>
      </c>
      <c r="O28" s="30" t="str">
        <f aca="false">IF(N28=0,"",N28)</f>
        <v/>
      </c>
      <c r="P28" s="30" t="str">
        <f aca="false">IF(Data!$C$1-YEAR($C28)&gt;20,$M28,0)</f>
        <v/>
      </c>
      <c r="Q28" s="30" t="str">
        <f aca="false">IF(P28=0,"",P28)</f>
        <v/>
      </c>
      <c r="R28" s="30" t="n">
        <f aca="false">IF(AND(Data!$C$1-YEAR($C28)&gt;20,NOT($I28="")),$M28,0)</f>
        <v>0</v>
      </c>
      <c r="S28" s="30" t="str">
        <f aca="false">IF(R28=0,"",R28)</f>
        <v/>
      </c>
    </row>
    <row r="29" customFormat="false" ht="12.8" hidden="false" customHeight="false" outlineLevel="0" collapsed="false">
      <c r="A29" s="1" t="str">
        <f aca="false">IF($B29&lt;&gt;0,MAX($A$15:$A28)+1,"")</f>
        <v/>
      </c>
      <c r="B29" s="22"/>
      <c r="C29" s="23"/>
      <c r="D29" s="24"/>
      <c r="E29" s="31" t="str">
        <f aca="false">IF(B29&lt;&gt;0,_xlfn.CONCAT("00",VLOOKUP($C$2,Data!$E$11:$F$37,2,0),"-"),"")</f>
        <v/>
      </c>
      <c r="F29" s="26"/>
      <c r="G29" s="27" t="str">
        <f aca="false">IF(C29&lt;&gt;0,VLOOKUP(Data!$C$1-YEAR(C29),Data!A$4:D$11,2),"")</f>
        <v/>
      </c>
      <c r="H29" s="22"/>
      <c r="I29" s="24"/>
      <c r="J29" s="24"/>
      <c r="K29" s="22"/>
      <c r="L29" s="28" t="e">
        <f aca="false">VLOOKUP(H29,Data!$A$18:$B$23,2)+VLOOKUP(G29,Data!$B$4:$C$11,2,0)+IF(D29="weiblich",1,0)</f>
        <v>#N/A</v>
      </c>
      <c r="M29" s="29" t="str">
        <f aca="false">IF($C29&lt;&gt;0,IF(($D$1-YEAR($C29))&lt;21,Data!$H$2,Data!$H$3),"")</f>
        <v/>
      </c>
      <c r="N29" s="1" t="n">
        <f aca="false">IF(Data!$C$1-YEAR($C29)&lt;21,$M29+IF($I29="",0,$M29),0)</f>
        <v>0</v>
      </c>
      <c r="O29" s="30" t="str">
        <f aca="false">IF(N29=0,"",N29)</f>
        <v/>
      </c>
      <c r="P29" s="30" t="str">
        <f aca="false">IF(Data!$C$1-YEAR($C29)&gt;20,$M29,0)</f>
        <v/>
      </c>
      <c r="Q29" s="30" t="str">
        <f aca="false">IF(P29=0,"",P29)</f>
        <v/>
      </c>
      <c r="R29" s="30" t="n">
        <f aca="false">IF(AND(Data!$C$1-YEAR($C29)&gt;20,NOT($I29="")),$M29,0)</f>
        <v>0</v>
      </c>
      <c r="S29" s="30" t="str">
        <f aca="false">IF(R29=0,"",R29)</f>
        <v/>
      </c>
    </row>
    <row r="30" customFormat="false" ht="12.8" hidden="false" customHeight="false" outlineLevel="0" collapsed="false">
      <c r="A30" s="1" t="str">
        <f aca="false">IF($B30&lt;&gt;0,MAX($A$15:$A29)+1,"")</f>
        <v/>
      </c>
      <c r="B30" s="22"/>
      <c r="C30" s="23"/>
      <c r="D30" s="24"/>
      <c r="E30" s="31" t="str">
        <f aca="false">IF(B30&lt;&gt;0,_xlfn.CONCAT("00",VLOOKUP($C$2,Data!$E$11:$F$37,2,0),"-"),"")</f>
        <v/>
      </c>
      <c r="F30" s="26"/>
      <c r="G30" s="27" t="str">
        <f aca="false">IF(C30&lt;&gt;0,VLOOKUP(Data!$C$1-YEAR(C30),Data!A$4:D$11,2),"")</f>
        <v/>
      </c>
      <c r="H30" s="22"/>
      <c r="I30" s="24"/>
      <c r="J30" s="24"/>
      <c r="K30" s="22"/>
      <c r="L30" s="28" t="e">
        <f aca="false">VLOOKUP(H30,Data!$A$18:$B$23,2)+VLOOKUP(G30,Data!$B$4:$C$11,2,0)+IF(D30="weiblich",1,0)</f>
        <v>#N/A</v>
      </c>
      <c r="M30" s="29" t="str">
        <f aca="false">IF($C30&lt;&gt;0,IF(($D$1-YEAR($C30))&lt;21,Data!$H$2,Data!$H$3),"")</f>
        <v/>
      </c>
      <c r="N30" s="1" t="n">
        <f aca="false">IF(Data!$C$1-YEAR($C30)&lt;21,$M30+IF($I30="",0,$M30),0)</f>
        <v>0</v>
      </c>
      <c r="O30" s="30" t="str">
        <f aca="false">IF(N30=0,"",N30)</f>
        <v/>
      </c>
      <c r="P30" s="30" t="str">
        <f aca="false">IF(Data!$C$1-YEAR($C30)&gt;20,$M30,0)</f>
        <v/>
      </c>
      <c r="Q30" s="30" t="str">
        <f aca="false">IF(P30=0,"",P30)</f>
        <v/>
      </c>
      <c r="R30" s="30" t="n">
        <f aca="false">IF(AND(Data!$C$1-YEAR($C30)&gt;20,NOT($I30="")),$M30,0)</f>
        <v>0</v>
      </c>
      <c r="S30" s="30" t="str">
        <f aca="false">IF(R30=0,"",R30)</f>
        <v/>
      </c>
    </row>
    <row r="31" customFormat="false" ht="12.8" hidden="false" customHeight="false" outlineLevel="0" collapsed="false">
      <c r="A31" s="1" t="str">
        <f aca="false">IF($B31&lt;&gt;0,MAX($A$15:$A30)+1,"")</f>
        <v/>
      </c>
      <c r="B31" s="22"/>
      <c r="C31" s="23"/>
      <c r="D31" s="24"/>
      <c r="E31" s="31" t="str">
        <f aca="false">IF(B31&lt;&gt;0,_xlfn.CONCAT("00",VLOOKUP($C$2,Data!$E$11:$F$37,2,0),"-"),"")</f>
        <v/>
      </c>
      <c r="F31" s="26"/>
      <c r="G31" s="27" t="str">
        <f aca="false">IF(C31&lt;&gt;0,VLOOKUP(Data!$C$1-YEAR(C31),Data!A$4:D$11,2),"")</f>
        <v/>
      </c>
      <c r="H31" s="22"/>
      <c r="I31" s="24"/>
      <c r="J31" s="24"/>
      <c r="K31" s="22"/>
      <c r="L31" s="28" t="e">
        <f aca="false">VLOOKUP(H31,Data!$A$18:$B$23,2)+VLOOKUP(G31,Data!$B$4:$C$11,2,0)+IF(D31="weiblich",1,0)</f>
        <v>#N/A</v>
      </c>
      <c r="M31" s="29" t="str">
        <f aca="false">IF($C31&lt;&gt;0,IF(($D$1-YEAR($C31))&lt;21,Data!$H$2,Data!$H$3),"")</f>
        <v/>
      </c>
      <c r="N31" s="1" t="n">
        <f aca="false">IF(Data!$C$1-YEAR($C31)&lt;21,$M31+IF($I31="",0,$M31),0)</f>
        <v>0</v>
      </c>
      <c r="O31" s="30" t="str">
        <f aca="false">IF(N31=0,"",N31)</f>
        <v/>
      </c>
      <c r="P31" s="30" t="str">
        <f aca="false">IF(Data!$C$1-YEAR($C31)&gt;20,$M31,0)</f>
        <v/>
      </c>
      <c r="Q31" s="30" t="str">
        <f aca="false">IF(P31=0,"",P31)</f>
        <v/>
      </c>
      <c r="R31" s="30" t="n">
        <f aca="false">IF(AND(Data!$C$1-YEAR($C31)&gt;20,NOT($I31="")),$M31,0)</f>
        <v>0</v>
      </c>
      <c r="S31" s="30" t="str">
        <f aca="false">IF(R31=0,"",R31)</f>
        <v/>
      </c>
    </row>
    <row r="32" customFormat="false" ht="12.8" hidden="false" customHeight="false" outlineLevel="0" collapsed="false">
      <c r="A32" s="1" t="str">
        <f aca="false">IF($B32&lt;&gt;0,MAX($A$15:$A31)+1,"")</f>
        <v/>
      </c>
      <c r="B32" s="22"/>
      <c r="C32" s="23"/>
      <c r="D32" s="24"/>
      <c r="E32" s="31" t="str">
        <f aca="false">IF(B32&lt;&gt;0,_xlfn.CONCAT("00",VLOOKUP($C$2,Data!$E$11:$F$37,2,0),"-"),"")</f>
        <v/>
      </c>
      <c r="F32" s="26"/>
      <c r="G32" s="27" t="str">
        <f aca="false">IF(C32&lt;&gt;0,VLOOKUP(Data!$C$1-YEAR(C32),Data!A$4:D$11,2),"")</f>
        <v/>
      </c>
      <c r="H32" s="22"/>
      <c r="I32" s="24"/>
      <c r="J32" s="24"/>
      <c r="K32" s="22"/>
      <c r="L32" s="28" t="e">
        <f aca="false">VLOOKUP(H32,Data!$A$18:$B$23,2)+VLOOKUP(G32,Data!$B$4:$C$11,2,0)+IF(D32="weiblich",1,0)</f>
        <v>#N/A</v>
      </c>
      <c r="M32" s="29" t="str">
        <f aca="false">IF($C32&lt;&gt;0,IF(($D$1-YEAR($C32))&lt;21,Data!$H$2,Data!$H$3),"")</f>
        <v/>
      </c>
      <c r="N32" s="1" t="n">
        <f aca="false">IF(Data!$C$1-YEAR($C32)&lt;21,$M32+IF($I32="",0,$M32),0)</f>
        <v>0</v>
      </c>
      <c r="O32" s="30" t="str">
        <f aca="false">IF(N32=0,"",N32)</f>
        <v/>
      </c>
      <c r="P32" s="30" t="str">
        <f aca="false">IF(Data!$C$1-YEAR($C32)&gt;20,$M32,0)</f>
        <v/>
      </c>
      <c r="Q32" s="30" t="str">
        <f aca="false">IF(P32=0,"",P32)</f>
        <v/>
      </c>
      <c r="R32" s="30" t="n">
        <f aca="false">IF(AND(Data!$C$1-YEAR($C32)&gt;20,NOT($I32="")),$M32,0)</f>
        <v>0</v>
      </c>
      <c r="S32" s="30" t="str">
        <f aca="false">IF(R32=0,"",R32)</f>
        <v/>
      </c>
    </row>
    <row r="33" customFormat="false" ht="12.8" hidden="false" customHeight="false" outlineLevel="0" collapsed="false">
      <c r="A33" s="1" t="str">
        <f aca="false">IF($B33&lt;&gt;0,MAX($A$15:$A32)+1,"")</f>
        <v/>
      </c>
      <c r="B33" s="22"/>
      <c r="C33" s="23"/>
      <c r="D33" s="24"/>
      <c r="E33" s="31" t="str">
        <f aca="false">IF(B33&lt;&gt;0,_xlfn.CONCAT("00",VLOOKUP($C$2,Data!$E$11:$F$37,2,0),"-"),"")</f>
        <v/>
      </c>
      <c r="F33" s="26"/>
      <c r="G33" s="27" t="str">
        <f aca="false">IF(C33&lt;&gt;0,VLOOKUP(Data!$C$1-YEAR(C33),Data!A$4:D$11,2),"")</f>
        <v/>
      </c>
      <c r="H33" s="22"/>
      <c r="I33" s="24"/>
      <c r="J33" s="24"/>
      <c r="K33" s="22"/>
      <c r="L33" s="28" t="e">
        <f aca="false">VLOOKUP(H33,Data!$A$18:$B$23,2)+VLOOKUP(G33,Data!$B$4:$C$11,2,0)+IF(D33="weiblich",1,0)</f>
        <v>#N/A</v>
      </c>
      <c r="M33" s="29" t="str">
        <f aca="false">IF($C33&lt;&gt;0,IF(($D$1-YEAR($C33))&lt;21,Data!$H$2,Data!$H$3),"")</f>
        <v/>
      </c>
      <c r="N33" s="1" t="n">
        <f aca="false">IF(Data!$C$1-YEAR($C33)&lt;21,$M33+IF($I33="",0,$M33),0)</f>
        <v>0</v>
      </c>
      <c r="O33" s="30" t="str">
        <f aca="false">IF(N33=0,"",N33)</f>
        <v/>
      </c>
      <c r="P33" s="30" t="str">
        <f aca="false">IF(Data!$C$1-YEAR($C33)&gt;20,$M33,0)</f>
        <v/>
      </c>
      <c r="Q33" s="30" t="str">
        <f aca="false">IF(P33=0,"",P33)</f>
        <v/>
      </c>
      <c r="R33" s="30" t="n">
        <f aca="false">IF(AND(Data!$C$1-YEAR($C33)&gt;20,NOT($I33="")),$M33,0)</f>
        <v>0</v>
      </c>
      <c r="S33" s="30" t="str">
        <f aca="false">IF(R33=0,"",R33)</f>
        <v/>
      </c>
    </row>
    <row r="34" customFormat="false" ht="12.8" hidden="false" customHeight="false" outlineLevel="0" collapsed="false">
      <c r="A34" s="1" t="str">
        <f aca="false">IF($B34&lt;&gt;0,MAX($A$15:$A33)+1,"")</f>
        <v/>
      </c>
      <c r="B34" s="22"/>
      <c r="C34" s="23"/>
      <c r="D34" s="24"/>
      <c r="E34" s="31" t="str">
        <f aca="false">IF(B34&lt;&gt;0,_xlfn.CONCAT("00",VLOOKUP($C$2,Data!$E$11:$F$37,2,0),"-"),"")</f>
        <v/>
      </c>
      <c r="F34" s="26"/>
      <c r="G34" s="27" t="str">
        <f aca="false">IF(C34&lt;&gt;0,VLOOKUP(Data!$C$1-YEAR(C34),Data!A$4:D$11,2),"")</f>
        <v/>
      </c>
      <c r="H34" s="22"/>
      <c r="I34" s="24"/>
      <c r="J34" s="24"/>
      <c r="K34" s="22"/>
      <c r="L34" s="28" t="e">
        <f aca="false">VLOOKUP(H34,Data!$A$18:$B$23,2)+VLOOKUP(G34,Data!$B$4:$C$11,2,0)+IF(D34="weiblich",1,0)</f>
        <v>#N/A</v>
      </c>
      <c r="M34" s="29" t="str">
        <f aca="false">IF($C34&lt;&gt;0,IF(($D$1-YEAR($C34))&lt;21,Data!$H$2,Data!$H$3),"")</f>
        <v/>
      </c>
      <c r="N34" s="1" t="n">
        <f aca="false">IF(Data!$C$1-YEAR($C34)&lt;21,$M34+IF($I34="",0,$M34),0)</f>
        <v>0</v>
      </c>
      <c r="O34" s="30" t="str">
        <f aca="false">IF(N34=0,"",N34)</f>
        <v/>
      </c>
      <c r="P34" s="30" t="str">
        <f aca="false">IF(Data!$C$1-YEAR($C34)&gt;20,$M34,0)</f>
        <v/>
      </c>
      <c r="Q34" s="30" t="str">
        <f aca="false">IF(P34=0,"",P34)</f>
        <v/>
      </c>
      <c r="R34" s="30" t="n">
        <f aca="false">IF(AND(Data!$C$1-YEAR($C34)&gt;20,NOT($I34="")),$M34,0)</f>
        <v>0</v>
      </c>
      <c r="S34" s="30" t="str">
        <f aca="false">IF(R34=0,"",R34)</f>
        <v/>
      </c>
    </row>
    <row r="35" customFormat="false" ht="12.8" hidden="false" customHeight="false" outlineLevel="0" collapsed="false">
      <c r="A35" s="1" t="str">
        <f aca="false">IF($B35&lt;&gt;0,MAX($A$15:$A34)+1,"")</f>
        <v/>
      </c>
      <c r="B35" s="22"/>
      <c r="C35" s="23"/>
      <c r="D35" s="24"/>
      <c r="E35" s="31" t="str">
        <f aca="false">IF(B35&lt;&gt;0,_xlfn.CONCAT("00",VLOOKUP($C$2,Data!$E$11:$F$37,2,0),"-"),"")</f>
        <v/>
      </c>
      <c r="F35" s="26"/>
      <c r="G35" s="27" t="str">
        <f aca="false">IF(C35&lt;&gt;0,VLOOKUP(Data!$C$1-YEAR(C35),Data!A$4:D$11,2),"")</f>
        <v/>
      </c>
      <c r="H35" s="22"/>
      <c r="I35" s="24"/>
      <c r="J35" s="24"/>
      <c r="K35" s="22"/>
      <c r="L35" s="28" t="e">
        <f aca="false">VLOOKUP(H35,Data!$A$18:$B$23,2)+VLOOKUP(G35,Data!$B$4:$C$11,2,0)+IF(D35="weiblich",1,0)</f>
        <v>#N/A</v>
      </c>
      <c r="M35" s="29" t="str">
        <f aca="false">IF($C35&lt;&gt;0,IF(($D$1-YEAR($C35))&lt;21,Data!$H$2,Data!$H$3),"")</f>
        <v/>
      </c>
      <c r="N35" s="1" t="n">
        <f aca="false">IF(Data!$C$1-YEAR($C35)&lt;21,$M35+IF($I35="",0,$M35),0)</f>
        <v>0</v>
      </c>
      <c r="O35" s="30" t="str">
        <f aca="false">IF(N35=0,"",N35)</f>
        <v/>
      </c>
      <c r="P35" s="30" t="str">
        <f aca="false">IF(Data!$C$1-YEAR($C35)&gt;20,$M35,0)</f>
        <v/>
      </c>
      <c r="Q35" s="30" t="str">
        <f aca="false">IF(P35=0,"",P35)</f>
        <v/>
      </c>
      <c r="R35" s="30" t="n">
        <f aca="false">IF(AND(Data!$C$1-YEAR($C35)&gt;20,NOT($I35="")),$M35,0)</f>
        <v>0</v>
      </c>
      <c r="S35" s="30" t="str">
        <f aca="false">IF(R35=0,"",R35)</f>
        <v/>
      </c>
    </row>
    <row r="36" customFormat="false" ht="12.8" hidden="false" customHeight="false" outlineLevel="0" collapsed="false">
      <c r="A36" s="1" t="str">
        <f aca="false">IF($B36&lt;&gt;0,MAX($A$15:$A35)+1,"")</f>
        <v/>
      </c>
      <c r="B36" s="22"/>
      <c r="C36" s="23"/>
      <c r="D36" s="24"/>
      <c r="E36" s="31" t="str">
        <f aca="false">IF(B36&lt;&gt;0,_xlfn.CONCAT("00",VLOOKUP($C$2,Data!$E$11:$F$37,2,0),"-"),"")</f>
        <v/>
      </c>
      <c r="F36" s="26"/>
      <c r="G36" s="27" t="str">
        <f aca="false">IF(C36&lt;&gt;0,VLOOKUP(Data!$C$1-YEAR(C36),Data!A$4:D$11,2),"")</f>
        <v/>
      </c>
      <c r="H36" s="22"/>
      <c r="I36" s="24"/>
      <c r="J36" s="24"/>
      <c r="K36" s="22"/>
      <c r="L36" s="28" t="e">
        <f aca="false">VLOOKUP(H36,Data!$A$18:$B$23,2)+VLOOKUP(G36,Data!$B$4:$C$11,2,0)+IF(D36="weiblich",1,0)</f>
        <v>#N/A</v>
      </c>
      <c r="M36" s="29" t="str">
        <f aca="false">IF($C36&lt;&gt;0,IF(($D$1-YEAR($C36))&lt;21,Data!$H$2,Data!$H$3),"")</f>
        <v/>
      </c>
      <c r="N36" s="1" t="n">
        <f aca="false">IF(Data!$C$1-YEAR($C36)&lt;21,$M36+IF($I36="",0,$M36),0)</f>
        <v>0</v>
      </c>
      <c r="O36" s="30" t="str">
        <f aca="false">IF(N36=0,"",N36)</f>
        <v/>
      </c>
      <c r="P36" s="30" t="str">
        <f aca="false">IF(Data!$C$1-YEAR($C36)&gt;20,$M36,0)</f>
        <v/>
      </c>
      <c r="Q36" s="30" t="str">
        <f aca="false">IF(P36=0,"",P36)</f>
        <v/>
      </c>
      <c r="R36" s="30" t="n">
        <f aca="false">IF(AND(Data!$C$1-YEAR($C36)&gt;20,NOT($I36="")),$M36,0)</f>
        <v>0</v>
      </c>
      <c r="S36" s="30" t="str">
        <f aca="false">IF(R36=0,"",R36)</f>
        <v/>
      </c>
    </row>
    <row r="37" customFormat="false" ht="12.8" hidden="false" customHeight="false" outlineLevel="0" collapsed="false">
      <c r="A37" s="1" t="str">
        <f aca="false">IF($B37&lt;&gt;0,MAX($A$15:$A36)+1,"")</f>
        <v/>
      </c>
      <c r="B37" s="22"/>
      <c r="C37" s="23"/>
      <c r="D37" s="24"/>
      <c r="E37" s="31" t="str">
        <f aca="false">IF(B37&lt;&gt;0,_xlfn.CONCAT("00",VLOOKUP($C$2,Data!$E$11:$F$37,2,0),"-"),"")</f>
        <v/>
      </c>
      <c r="F37" s="26"/>
      <c r="G37" s="27" t="str">
        <f aca="false">IF(C37&lt;&gt;0,VLOOKUP(Data!$C$1-YEAR(C37),Data!A$4:D$11,2),"")</f>
        <v/>
      </c>
      <c r="H37" s="22"/>
      <c r="I37" s="24"/>
      <c r="J37" s="24"/>
      <c r="K37" s="22"/>
      <c r="L37" s="28" t="e">
        <f aca="false">VLOOKUP(H37,Data!$A$18:$B$23,2)+VLOOKUP(G37,Data!$B$4:$C$11,2,0)+IF(D37="weiblich",1,0)</f>
        <v>#N/A</v>
      </c>
      <c r="M37" s="29" t="str">
        <f aca="false">IF($C37&lt;&gt;0,IF(($D$1-YEAR($C37))&lt;21,Data!$H$2,Data!$H$3),"")</f>
        <v/>
      </c>
      <c r="N37" s="1" t="n">
        <f aca="false">IF(Data!$C$1-YEAR($C37)&lt;21,$M37+IF($I37="",0,$M37),0)</f>
        <v>0</v>
      </c>
      <c r="O37" s="30" t="str">
        <f aca="false">IF(N37=0,"",N37)</f>
        <v/>
      </c>
      <c r="P37" s="30" t="str">
        <f aca="false">IF(Data!$C$1-YEAR($C37)&gt;20,$M37,0)</f>
        <v/>
      </c>
      <c r="Q37" s="30" t="str">
        <f aca="false">IF(P37=0,"",P37)</f>
        <v/>
      </c>
      <c r="R37" s="30" t="n">
        <f aca="false">IF(AND(Data!$C$1-YEAR($C37)&gt;20,NOT($I37="")),$M37,0)</f>
        <v>0</v>
      </c>
      <c r="S37" s="30" t="str">
        <f aca="false">IF(R37=0,"",R37)</f>
        <v/>
      </c>
    </row>
    <row r="38" customFormat="false" ht="12.8" hidden="false" customHeight="false" outlineLevel="0" collapsed="false">
      <c r="A38" s="1" t="str">
        <f aca="false">IF($B38&lt;&gt;0,MAX($A$15:$A37)+1,"")</f>
        <v/>
      </c>
      <c r="B38" s="22"/>
      <c r="C38" s="23"/>
      <c r="D38" s="24"/>
      <c r="E38" s="31" t="str">
        <f aca="false">IF(B38&lt;&gt;0,_xlfn.CONCAT("00",VLOOKUP($C$2,Data!$E$11:$F$37,2,0),"-"),"")</f>
        <v/>
      </c>
      <c r="F38" s="26"/>
      <c r="G38" s="27" t="str">
        <f aca="false">IF(C38&lt;&gt;0,VLOOKUP(Data!$C$1-YEAR(C38),Data!A$4:D$11,2),"")</f>
        <v/>
      </c>
      <c r="H38" s="22"/>
      <c r="I38" s="24"/>
      <c r="J38" s="24"/>
      <c r="K38" s="22"/>
      <c r="L38" s="28" t="e">
        <f aca="false">VLOOKUP(H38,Data!$A$18:$B$23,2)+VLOOKUP(G38,Data!$B$4:$C$11,2,0)+IF(D38="weiblich",1,0)</f>
        <v>#N/A</v>
      </c>
      <c r="M38" s="29" t="str">
        <f aca="false">IF($C38&lt;&gt;0,IF(($D$1-YEAR($C38))&lt;21,Data!$H$2,Data!$H$3),"")</f>
        <v/>
      </c>
      <c r="N38" s="1" t="n">
        <f aca="false">IF(Data!$C$1-YEAR($C38)&lt;21,$M38+IF($I38="",0,$M38),0)</f>
        <v>0</v>
      </c>
      <c r="O38" s="30" t="str">
        <f aca="false">IF(N38=0,"",N38)</f>
        <v/>
      </c>
      <c r="P38" s="30" t="str">
        <f aca="false">IF(Data!$C$1-YEAR($C38)&gt;20,$M38,0)</f>
        <v/>
      </c>
      <c r="Q38" s="30" t="str">
        <f aca="false">IF(P38=0,"",P38)</f>
        <v/>
      </c>
      <c r="R38" s="30" t="n">
        <f aca="false">IF(AND(Data!$C$1-YEAR($C38)&gt;20,NOT($I38="")),$M38,0)</f>
        <v>0</v>
      </c>
      <c r="S38" s="30" t="str">
        <f aca="false">IF(R38=0,"",R38)</f>
        <v/>
      </c>
    </row>
    <row r="39" customFormat="false" ht="12.8" hidden="false" customHeight="false" outlineLevel="0" collapsed="false">
      <c r="A39" s="1" t="str">
        <f aca="false">IF($B39&lt;&gt;0,MAX($A$15:$A38)+1,"")</f>
        <v/>
      </c>
      <c r="B39" s="22"/>
      <c r="C39" s="23"/>
      <c r="D39" s="24"/>
      <c r="E39" s="31" t="str">
        <f aca="false">IF(B39&lt;&gt;0,_xlfn.CONCAT("00",VLOOKUP($C$2,Data!$E$11:$F$37,2,0),"-"),"")</f>
        <v/>
      </c>
      <c r="F39" s="26"/>
      <c r="G39" s="27" t="str">
        <f aca="false">IF(C39&lt;&gt;0,VLOOKUP(Data!$C$1-YEAR(C39),Data!A$4:D$11,2),"")</f>
        <v/>
      </c>
      <c r="H39" s="22"/>
      <c r="I39" s="24"/>
      <c r="J39" s="24"/>
      <c r="K39" s="22"/>
      <c r="L39" s="28" t="e">
        <f aca="false">VLOOKUP(H39,Data!$A$18:$B$23,2)+VLOOKUP(G39,Data!$B$4:$C$11,2,0)+IF(D39="weiblich",1,0)</f>
        <v>#N/A</v>
      </c>
      <c r="M39" s="29" t="str">
        <f aca="false">IF($C39&lt;&gt;0,IF(($D$1-YEAR($C39))&lt;21,Data!$H$2,Data!$H$3),"")</f>
        <v/>
      </c>
      <c r="N39" s="1" t="n">
        <f aca="false">IF(Data!$C$1-YEAR($C39)&lt;21,$M39+IF($I39="",0,$M39),0)</f>
        <v>0</v>
      </c>
      <c r="O39" s="30" t="str">
        <f aca="false">IF(N39=0,"",N39)</f>
        <v/>
      </c>
      <c r="P39" s="30" t="str">
        <f aca="false">IF(Data!$C$1-YEAR($C39)&gt;20,$M39,0)</f>
        <v/>
      </c>
      <c r="Q39" s="30" t="str">
        <f aca="false">IF(P39=0,"",P39)</f>
        <v/>
      </c>
      <c r="R39" s="30" t="n">
        <f aca="false">IF(AND(Data!$C$1-YEAR($C39)&gt;20,NOT($I39="")),$M39,0)</f>
        <v>0</v>
      </c>
      <c r="S39" s="30" t="str">
        <f aca="false">IF(R39=0,"",R39)</f>
        <v/>
      </c>
    </row>
    <row r="40" customFormat="false" ht="12.8" hidden="false" customHeight="false" outlineLevel="0" collapsed="false">
      <c r="A40" s="1" t="str">
        <f aca="false">IF($B40&lt;&gt;0,MAX($A$15:$A39)+1,"")</f>
        <v/>
      </c>
      <c r="B40" s="22"/>
      <c r="C40" s="23"/>
      <c r="D40" s="24"/>
      <c r="E40" s="31" t="str">
        <f aca="false">IF(B40&lt;&gt;0,_xlfn.CONCAT("00",VLOOKUP($C$2,Data!$E$11:$F$37,2,0),"-"),"")</f>
        <v/>
      </c>
      <c r="F40" s="26"/>
      <c r="G40" s="27" t="str">
        <f aca="false">IF(C40&lt;&gt;0,VLOOKUP(Data!$C$1-YEAR(C40),Data!A$4:D$11,2),"")</f>
        <v/>
      </c>
      <c r="H40" s="22"/>
      <c r="I40" s="24"/>
      <c r="J40" s="24"/>
      <c r="K40" s="22"/>
      <c r="L40" s="28" t="e">
        <f aca="false">VLOOKUP(H40,Data!$A$18:$B$23,2)+VLOOKUP(G40,Data!$B$4:$C$11,2,0)+IF(D40="weiblich",1,0)</f>
        <v>#N/A</v>
      </c>
      <c r="M40" s="29" t="str">
        <f aca="false">IF($C40&lt;&gt;0,IF(($D$1-YEAR($C40))&lt;21,Data!$H$2,Data!$H$3),"")</f>
        <v/>
      </c>
      <c r="N40" s="1" t="n">
        <f aca="false">IF(Data!$C$1-YEAR($C40)&lt;21,$M40+IF($I40="",0,$M40),0)</f>
        <v>0</v>
      </c>
      <c r="O40" s="30" t="str">
        <f aca="false">IF(N40=0,"",N40)</f>
        <v/>
      </c>
      <c r="P40" s="30" t="str">
        <f aca="false">IF(Data!$C$1-YEAR($C40)&gt;20,$M40,0)</f>
        <v/>
      </c>
      <c r="Q40" s="30" t="str">
        <f aca="false">IF(P40=0,"",P40)</f>
        <v/>
      </c>
      <c r="R40" s="30" t="n">
        <f aca="false">IF(AND(Data!$C$1-YEAR($C40)&gt;20,NOT($I40="")),$M40,0)</f>
        <v>0</v>
      </c>
      <c r="S40" s="30" t="str">
        <f aca="false">IF(R40=0,"",R40)</f>
        <v/>
      </c>
    </row>
    <row r="41" customFormat="false" ht="12.8" hidden="false" customHeight="false" outlineLevel="0" collapsed="false">
      <c r="A41" s="1" t="str">
        <f aca="false">IF($B41&lt;&gt;0,MAX($A$15:$A40)+1,"")</f>
        <v/>
      </c>
      <c r="B41" s="22"/>
      <c r="C41" s="23"/>
      <c r="D41" s="24"/>
      <c r="E41" s="31" t="str">
        <f aca="false">IF(B41&lt;&gt;0,_xlfn.CONCAT("00",VLOOKUP($C$2,Data!$E$11:$F$37,2,0),"-"),"")</f>
        <v/>
      </c>
      <c r="F41" s="26"/>
      <c r="G41" s="27" t="str">
        <f aca="false">IF(C41&lt;&gt;0,VLOOKUP(Data!$C$1-YEAR(C41),Data!A$4:D$11,2),"")</f>
        <v/>
      </c>
      <c r="H41" s="22"/>
      <c r="I41" s="24"/>
      <c r="J41" s="24"/>
      <c r="K41" s="22"/>
      <c r="L41" s="28" t="e">
        <f aca="false">VLOOKUP(H41,Data!$A$18:$B$23,2)+VLOOKUP(G41,Data!$B$4:$C$11,2,0)+IF(D41="weiblich",1,0)</f>
        <v>#N/A</v>
      </c>
      <c r="M41" s="29" t="str">
        <f aca="false">IF($C41&lt;&gt;0,IF(($D$1-YEAR($C41))&lt;21,Data!$H$2,Data!$H$3),"")</f>
        <v/>
      </c>
      <c r="N41" s="1" t="n">
        <f aca="false">IF(Data!$C$1-YEAR($C41)&lt;21,$M41+IF($I41="",0,$M41),0)</f>
        <v>0</v>
      </c>
      <c r="O41" s="30" t="str">
        <f aca="false">IF(N41=0,"",N41)</f>
        <v/>
      </c>
      <c r="P41" s="30" t="str">
        <f aca="false">IF(Data!$C$1-YEAR($C41)&gt;20,$M41,0)</f>
        <v/>
      </c>
      <c r="Q41" s="30" t="str">
        <f aca="false">IF(P41=0,"",P41)</f>
        <v/>
      </c>
      <c r="R41" s="30" t="n">
        <f aca="false">IF(AND(Data!$C$1-YEAR($C41)&gt;20,NOT($I41="")),$M41,0)</f>
        <v>0</v>
      </c>
      <c r="S41" s="30" t="str">
        <f aca="false">IF(R41=0,"",R41)</f>
        <v/>
      </c>
    </row>
    <row r="42" customFormat="false" ht="12.8" hidden="false" customHeight="false" outlineLevel="0" collapsed="false">
      <c r="A42" s="1" t="str">
        <f aca="false">IF($B42&lt;&gt;0,MAX($A$15:$A41)+1,"")</f>
        <v/>
      </c>
      <c r="B42" s="22"/>
      <c r="C42" s="23"/>
      <c r="D42" s="24"/>
      <c r="E42" s="31" t="str">
        <f aca="false">IF(B42&lt;&gt;0,_xlfn.CONCAT("00",VLOOKUP($C$2,Data!$E$11:$F$37,2,0),"-"),"")</f>
        <v/>
      </c>
      <c r="F42" s="26"/>
      <c r="G42" s="27" t="str">
        <f aca="false">IF(C42&lt;&gt;0,VLOOKUP(Data!$C$1-YEAR(C42),Data!A$4:D$11,2),"")</f>
        <v/>
      </c>
      <c r="H42" s="22"/>
      <c r="I42" s="24"/>
      <c r="J42" s="24"/>
      <c r="K42" s="22"/>
      <c r="L42" s="28" t="e">
        <f aca="false">VLOOKUP(H42,Data!$A$18:$B$23,2)+VLOOKUP(G42,Data!$B$4:$C$11,2,0)+IF(D42="weiblich",1,0)</f>
        <v>#N/A</v>
      </c>
      <c r="M42" s="29" t="str">
        <f aca="false">IF($C42&lt;&gt;0,IF(($D$1-YEAR($C42))&lt;21,Data!$H$2,Data!$H$3),"")</f>
        <v/>
      </c>
      <c r="N42" s="1" t="n">
        <f aca="false">IF(Data!$C$1-YEAR($C42)&lt;21,$M42+IF($I42="",0,$M42),0)</f>
        <v>0</v>
      </c>
      <c r="O42" s="30" t="str">
        <f aca="false">IF(N42=0,"",N42)</f>
        <v/>
      </c>
      <c r="P42" s="30" t="str">
        <f aca="false">IF(Data!$C$1-YEAR($C42)&gt;20,$M42,0)</f>
        <v/>
      </c>
      <c r="Q42" s="30" t="str">
        <f aca="false">IF(P42=0,"",P42)</f>
        <v/>
      </c>
      <c r="R42" s="30" t="n">
        <f aca="false">IF(AND(Data!$C$1-YEAR($C42)&gt;20,NOT($I42="")),$M42,0)</f>
        <v>0</v>
      </c>
      <c r="S42" s="30" t="str">
        <f aca="false">IF(R42=0,"",R42)</f>
        <v/>
      </c>
    </row>
    <row r="43" customFormat="false" ht="12.8" hidden="false" customHeight="false" outlineLevel="0" collapsed="false">
      <c r="A43" s="1" t="str">
        <f aca="false">IF($B43&lt;&gt;0,MAX($A$15:$A42)+1,"")</f>
        <v/>
      </c>
      <c r="B43" s="22"/>
      <c r="C43" s="23"/>
      <c r="D43" s="24"/>
      <c r="E43" s="31" t="str">
        <f aca="false">IF(B43&lt;&gt;0,_xlfn.CONCAT("00",VLOOKUP($C$2,Data!$E$11:$F$37,2,0),"-"),"")</f>
        <v/>
      </c>
      <c r="F43" s="26"/>
      <c r="G43" s="27" t="str">
        <f aca="false">IF(C43&lt;&gt;0,VLOOKUP(Data!$C$1-YEAR(C43),Data!A$4:D$11,2),"")</f>
        <v/>
      </c>
      <c r="H43" s="22"/>
      <c r="I43" s="24"/>
      <c r="J43" s="24"/>
      <c r="K43" s="22"/>
      <c r="L43" s="28" t="e">
        <f aca="false">VLOOKUP(H43,Data!$A$18:$B$23,2)+VLOOKUP(G43,Data!$B$4:$C$11,2,0)+IF(D43="weiblich",1,0)</f>
        <v>#N/A</v>
      </c>
      <c r="M43" s="29" t="str">
        <f aca="false">IF($C43&lt;&gt;0,IF(($D$1-YEAR($C43))&lt;21,Data!$H$2,Data!$H$3),"")</f>
        <v/>
      </c>
      <c r="N43" s="1" t="n">
        <f aca="false">IF(Data!$C$1-YEAR($C43)&lt;21,$M43+IF($I43="",0,$M43),0)</f>
        <v>0</v>
      </c>
      <c r="O43" s="30" t="str">
        <f aca="false">IF(N43=0,"",N43)</f>
        <v/>
      </c>
      <c r="P43" s="30" t="str">
        <f aca="false">IF(Data!$C$1-YEAR($C43)&gt;20,$M43,0)</f>
        <v/>
      </c>
      <c r="Q43" s="30" t="str">
        <f aca="false">IF(P43=0,"",P43)</f>
        <v/>
      </c>
      <c r="R43" s="30" t="n">
        <f aca="false">IF(AND(Data!$C$1-YEAR($C43)&gt;20,NOT($I43="")),$M43,0)</f>
        <v>0</v>
      </c>
      <c r="S43" s="30" t="str">
        <f aca="false">IF(R43=0,"",R43)</f>
        <v/>
      </c>
    </row>
    <row r="44" customFormat="false" ht="12.8" hidden="false" customHeight="false" outlineLevel="0" collapsed="false">
      <c r="A44" s="1" t="str">
        <f aca="false">IF($B44&lt;&gt;0,MAX($A$15:$A43)+1,"")</f>
        <v/>
      </c>
      <c r="B44" s="22"/>
      <c r="C44" s="23"/>
      <c r="D44" s="24"/>
      <c r="E44" s="31" t="str">
        <f aca="false">IF(B44&lt;&gt;0,_xlfn.CONCAT("00",VLOOKUP($C$2,Data!$E$11:$F$37,2,0),"-"),"")</f>
        <v/>
      </c>
      <c r="F44" s="26"/>
      <c r="G44" s="27" t="str">
        <f aca="false">IF(C44&lt;&gt;0,VLOOKUP(Data!$C$1-YEAR(C44),Data!A$4:D$11,2),"")</f>
        <v/>
      </c>
      <c r="H44" s="22"/>
      <c r="I44" s="24"/>
      <c r="J44" s="24"/>
      <c r="K44" s="22"/>
      <c r="L44" s="28" t="e">
        <f aca="false">VLOOKUP(H44,Data!$A$18:$B$23,2)+VLOOKUP(G44,Data!$B$4:$C$11,2,0)+IF(D44="weiblich",1,0)</f>
        <v>#N/A</v>
      </c>
      <c r="M44" s="29" t="str">
        <f aca="false">IF($C44&lt;&gt;0,IF(($D$1-YEAR($C44))&lt;21,Data!$H$2,Data!$H$3),"")</f>
        <v/>
      </c>
      <c r="N44" s="1" t="n">
        <f aca="false">IF(Data!$C$1-YEAR($C44)&lt;21,$M44+IF($I44="",0,$M44),0)</f>
        <v>0</v>
      </c>
      <c r="O44" s="30" t="str">
        <f aca="false">IF(N44=0,"",N44)</f>
        <v/>
      </c>
      <c r="P44" s="30" t="str">
        <f aca="false">IF(Data!$C$1-YEAR($C44)&gt;20,$M44,0)</f>
        <v/>
      </c>
      <c r="Q44" s="30" t="str">
        <f aca="false">IF(P44=0,"",P44)</f>
        <v/>
      </c>
      <c r="R44" s="30" t="n">
        <f aca="false">IF(AND(Data!$C$1-YEAR($C44)&gt;20,NOT($I44="")),$M44,0)</f>
        <v>0</v>
      </c>
      <c r="S44" s="30" t="str">
        <f aca="false">IF(R44=0,"",R44)</f>
        <v/>
      </c>
    </row>
    <row r="45" customFormat="false" ht="12.8" hidden="false" customHeight="false" outlineLevel="0" collapsed="false">
      <c r="O45" s="0"/>
      <c r="T45" s="0" t="n">
        <f aca="false">COUNTIF($M$15:$M$44,"=10")</f>
        <v>0</v>
      </c>
      <c r="U45" s="32" t="s">
        <v>32</v>
      </c>
    </row>
    <row r="46" customFormat="false" ht="12.8" hidden="false" customHeight="false" outlineLevel="0" collapsed="false">
      <c r="O46" s="0"/>
      <c r="T46" s="0" t="n">
        <f aca="false">COUNTIF($M$15:$M$44,"=15")</f>
        <v>0</v>
      </c>
      <c r="U46" s="32" t="s">
        <v>33</v>
      </c>
    </row>
    <row r="47" customFormat="false" ht="12.8" hidden="false" customHeight="false" outlineLevel="0" collapsed="false">
      <c r="O47" s="33" t="n">
        <f aca="false">SUM(O15:O44)</f>
        <v>0</v>
      </c>
      <c r="P47" s="15"/>
      <c r="Q47" s="33" t="n">
        <f aca="false">SUM(Q15:Q44)</f>
        <v>0</v>
      </c>
      <c r="R47" s="16"/>
      <c r="S47" s="33" t="n">
        <f aca="false">SUM(S15:S44)</f>
        <v>0</v>
      </c>
      <c r="T47" s="33" t="n">
        <f aca="false">SUM(M15:M44)</f>
        <v>0</v>
      </c>
      <c r="U47" s="34" t="s">
        <v>34</v>
      </c>
    </row>
  </sheetData>
  <sheetProtection sheet="true" password="ca41" objects="true" scenarios="true"/>
  <mergeCells count="9">
    <mergeCell ref="O1:S1"/>
    <mergeCell ref="C2:E2"/>
    <mergeCell ref="O2:O14"/>
    <mergeCell ref="Q2:Q14"/>
    <mergeCell ref="S2:S14"/>
    <mergeCell ref="C3:E3"/>
    <mergeCell ref="C4:E4"/>
    <mergeCell ref="I13:J13"/>
    <mergeCell ref="E14:F14"/>
  </mergeCells>
  <dataValidations count="5">
    <dataValidation allowBlank="false" error="Bitte den Kurznamen des Vereins eintragen.&#10;(Apollon mag nur 24 Zeichen für Vereinsnamen)" errorStyle="stop" errorTitle="Zu langer Vereinsname" operator="equal" showDropDown="false" showErrorMessage="true" showInputMessage="false" sqref="C2" type="list">
      <formula1>Data!$E$11:$E$37</formula1>
      <formula2>0</formula2>
    </dataValidation>
    <dataValidation allowBlank="false" errorStyle="stop" operator="greaterThan" showDropDown="false" showErrorMessage="true" showInputMessage="false" sqref="C15:C44" type="date">
      <formula1>0</formula1>
      <formula2>0</formula2>
    </dataValidation>
    <dataValidation allowBlank="false" errorStyle="stop" operator="equal" showDropDown="false" showErrorMessage="true" showInputMessage="false" sqref="D15:D44" type="list">
      <formula1>"männlich,weiblich"</formula1>
      <formula2>0</formula2>
    </dataValidation>
    <dataValidation allowBlank="true" errorStyle="stop" operator="equal" showDropDown="false" showErrorMessage="true" showInputMessage="false" sqref="E15:E44 I15:J44" type="none">
      <formula1>0</formula1>
      <formula2>0</formula2>
    </dataValidation>
    <dataValidation allowBlank="false" errorStyle="stop" operator="equal" showDropDown="false" showErrorMessage="true" showInputMessage="false" sqref="H15:H44" type="list">
      <formula1>Data!$A$18:$A$23</formula1>
      <formula2>0</formula2>
    </dataValidation>
  </dataValidation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6" activeCellId="0" sqref="E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2.08"/>
    <col collapsed="false" customWidth="true" hidden="false" outlineLevel="0" max="2" min="2" style="0" width="13.89"/>
    <col collapsed="false" customWidth="true" hidden="false" outlineLevel="0" max="3" min="3" style="0" width="14.62"/>
    <col collapsed="false" customWidth="true" hidden="false" outlineLevel="0" max="5" min="5" style="0" width="22.96"/>
    <col collapsed="false" customWidth="true" hidden="false" outlineLevel="0" max="6" min="6" style="0" width="4.36"/>
  </cols>
  <sheetData>
    <row r="1" customFormat="false" ht="12.8" hidden="false" customHeight="false" outlineLevel="0" collapsed="false">
      <c r="A1" s="0" t="s">
        <v>35</v>
      </c>
      <c r="C1" s="0" t="n">
        <f aca="false">Meldung!D1</f>
        <v>2024</v>
      </c>
      <c r="G1" s="16" t="s">
        <v>36</v>
      </c>
    </row>
    <row r="2" customFormat="false" ht="12.8" hidden="false" customHeight="false" outlineLevel="0" collapsed="false">
      <c r="G2" s="0" t="s">
        <v>37</v>
      </c>
      <c r="H2" s="35" t="n">
        <v>10</v>
      </c>
    </row>
    <row r="3" customFormat="false" ht="12.8" hidden="false" customHeight="false" outlineLevel="0" collapsed="false">
      <c r="A3" s="15" t="s">
        <v>38</v>
      </c>
      <c r="B3" s="15" t="s">
        <v>39</v>
      </c>
      <c r="C3" s="15" t="s">
        <v>40</v>
      </c>
      <c r="G3" s="0" t="s">
        <v>33</v>
      </c>
      <c r="H3" s="35" t="n">
        <v>15</v>
      </c>
    </row>
    <row r="4" customFormat="false" ht="12.8" hidden="false" customHeight="false" outlineLevel="0" collapsed="false">
      <c r="A4" s="1" t="n">
        <v>1</v>
      </c>
      <c r="B4" s="0" t="s">
        <v>41</v>
      </c>
      <c r="C4" s="1" t="n">
        <v>24</v>
      </c>
    </row>
    <row r="5" customFormat="false" ht="12.8" hidden="false" customHeight="false" outlineLevel="0" collapsed="false">
      <c r="A5" s="1" t="n">
        <v>11</v>
      </c>
      <c r="B5" s="0" t="s">
        <v>42</v>
      </c>
      <c r="C5" s="1" t="n">
        <v>22</v>
      </c>
    </row>
    <row r="6" customFormat="false" ht="12.8" hidden="false" customHeight="false" outlineLevel="0" collapsed="false">
      <c r="A6" s="1" t="n">
        <v>13</v>
      </c>
      <c r="B6" s="0" t="s">
        <v>43</v>
      </c>
      <c r="C6" s="1" t="n">
        <v>20</v>
      </c>
    </row>
    <row r="7" customFormat="false" ht="12.8" hidden="false" customHeight="false" outlineLevel="0" collapsed="false">
      <c r="A7" s="1" t="n">
        <v>15</v>
      </c>
      <c r="B7" s="0" t="s">
        <v>37</v>
      </c>
      <c r="C7" s="1" t="n">
        <v>30</v>
      </c>
    </row>
    <row r="8" customFormat="false" ht="12.8" hidden="false" customHeight="false" outlineLevel="0" collapsed="false">
      <c r="A8" s="1" t="n">
        <v>18</v>
      </c>
      <c r="B8" s="0" t="s">
        <v>44</v>
      </c>
      <c r="C8" s="1" t="n">
        <v>40</v>
      </c>
    </row>
    <row r="9" customFormat="false" ht="12.8" hidden="false" customHeight="false" outlineLevel="0" collapsed="false">
      <c r="A9" s="1" t="n">
        <v>21</v>
      </c>
      <c r="B9" s="0" t="s">
        <v>45</v>
      </c>
      <c r="C9" s="1" t="n">
        <v>10</v>
      </c>
      <c r="E9" s="16" t="s">
        <v>46</v>
      </c>
    </row>
    <row r="10" customFormat="false" ht="12.8" hidden="false" customHeight="false" outlineLevel="0" collapsed="false">
      <c r="A10" s="1" t="n">
        <v>50</v>
      </c>
      <c r="B10" s="0" t="s">
        <v>47</v>
      </c>
      <c r="C10" s="1" t="n">
        <v>12</v>
      </c>
    </row>
    <row r="11" customFormat="false" ht="12.8" hidden="false" customHeight="false" outlineLevel="0" collapsed="false">
      <c r="A11" s="1" t="n">
        <v>66</v>
      </c>
      <c r="B11" s="0" t="s">
        <v>48</v>
      </c>
      <c r="C11" s="1" t="n">
        <v>14</v>
      </c>
      <c r="E11" s="0" t="s">
        <v>49</v>
      </c>
      <c r="F11" s="0" t="s">
        <v>50</v>
      </c>
    </row>
    <row r="12" customFormat="false" ht="12.8" hidden="false" customHeight="false" outlineLevel="0" collapsed="false">
      <c r="E12" s="0" t="s">
        <v>51</v>
      </c>
      <c r="F12" s="0" t="s">
        <v>52</v>
      </c>
      <c r="J12" s="36"/>
    </row>
    <row r="13" customFormat="false" ht="12.8" hidden="false" customHeight="false" outlineLevel="0" collapsed="false">
      <c r="E13" s="0" t="s">
        <v>53</v>
      </c>
      <c r="F13" s="0" t="s">
        <v>54</v>
      </c>
      <c r="J13" s="36"/>
    </row>
    <row r="14" customFormat="false" ht="12.8" hidden="false" customHeight="false" outlineLevel="0" collapsed="false">
      <c r="E14" s="0" t="s">
        <v>55</v>
      </c>
      <c r="F14" s="0" t="s">
        <v>56</v>
      </c>
      <c r="J14" s="36"/>
    </row>
    <row r="15" customFormat="false" ht="12.8" hidden="false" customHeight="false" outlineLevel="0" collapsed="false">
      <c r="E15" s="0" t="s">
        <v>5</v>
      </c>
      <c r="F15" s="0" t="s">
        <v>57</v>
      </c>
      <c r="J15" s="36"/>
    </row>
    <row r="16" customFormat="false" ht="12.8" hidden="false" customHeight="false" outlineLevel="0" collapsed="false">
      <c r="E16" s="0" t="s">
        <v>58</v>
      </c>
      <c r="F16" s="0" t="s">
        <v>59</v>
      </c>
      <c r="J16" s="36"/>
    </row>
    <row r="17" customFormat="false" ht="12.8" hidden="false" customHeight="false" outlineLevel="0" collapsed="false">
      <c r="A17" s="16" t="s">
        <v>60</v>
      </c>
      <c r="B17" s="16" t="s">
        <v>40</v>
      </c>
      <c r="E17" s="0" t="s">
        <v>61</v>
      </c>
      <c r="F17" s="0" t="s">
        <v>62</v>
      </c>
      <c r="J17" s="36"/>
    </row>
    <row r="18" customFormat="false" ht="12.8" hidden="false" customHeight="false" outlineLevel="0" collapsed="false">
      <c r="A18" s="0" t="s">
        <v>63</v>
      </c>
      <c r="B18" s="0" t="n">
        <v>200</v>
      </c>
      <c r="E18" s="0" t="s">
        <v>64</v>
      </c>
      <c r="F18" s="0" t="s">
        <v>65</v>
      </c>
      <c r="J18" s="36"/>
    </row>
    <row r="19" customFormat="false" ht="12.8" hidden="false" customHeight="false" outlineLevel="0" collapsed="false">
      <c r="A19" s="0" t="s">
        <v>66</v>
      </c>
      <c r="B19" s="0" t="n">
        <v>100</v>
      </c>
      <c r="E19" s="0" t="s">
        <v>67</v>
      </c>
      <c r="F19" s="0" t="s">
        <v>68</v>
      </c>
      <c r="J19" s="36"/>
    </row>
    <row r="20" customFormat="false" ht="12.8" hidden="false" customHeight="false" outlineLevel="0" collapsed="false">
      <c r="A20" s="0" t="s">
        <v>69</v>
      </c>
      <c r="B20" s="0" t="n">
        <v>500</v>
      </c>
      <c r="E20" s="0" t="s">
        <v>70</v>
      </c>
      <c r="F20" s="0" t="s">
        <v>71</v>
      </c>
      <c r="J20" s="36"/>
    </row>
    <row r="21" customFormat="false" ht="12.8" hidden="false" customHeight="false" outlineLevel="0" collapsed="false">
      <c r="A21" s="0" t="s">
        <v>72</v>
      </c>
      <c r="B21" s="0" t="n">
        <v>300</v>
      </c>
      <c r="E21" s="0" t="s">
        <v>73</v>
      </c>
      <c r="F21" s="0" t="s">
        <v>74</v>
      </c>
      <c r="J21" s="36"/>
    </row>
    <row r="22" customFormat="false" ht="12.8" hidden="false" customHeight="false" outlineLevel="0" collapsed="false">
      <c r="A22" s="0" t="s">
        <v>75</v>
      </c>
      <c r="B22" s="0" t="n">
        <v>0</v>
      </c>
      <c r="E22" s="0" t="s">
        <v>76</v>
      </c>
      <c r="F22" s="0" t="s">
        <v>77</v>
      </c>
    </row>
    <row r="23" customFormat="false" ht="12.8" hidden="false" customHeight="false" outlineLevel="0" collapsed="false">
      <c r="A23" s="0" t="s">
        <v>78</v>
      </c>
      <c r="B23" s="0" t="n">
        <v>400</v>
      </c>
      <c r="E23" s="0" t="s">
        <v>79</v>
      </c>
      <c r="F23" s="0" t="s">
        <v>80</v>
      </c>
    </row>
    <row r="24" customFormat="false" ht="12.8" hidden="false" customHeight="false" outlineLevel="0" collapsed="false">
      <c r="E24" s="0" t="s">
        <v>81</v>
      </c>
      <c r="F24" s="0" t="s">
        <v>82</v>
      </c>
    </row>
    <row r="25" customFormat="false" ht="12.8" hidden="false" customHeight="false" outlineLevel="0" collapsed="false">
      <c r="E25" s="0" t="s">
        <v>83</v>
      </c>
      <c r="F25" s="0" t="s">
        <v>84</v>
      </c>
    </row>
    <row r="26" customFormat="false" ht="12.8" hidden="false" customHeight="false" outlineLevel="0" collapsed="false">
      <c r="E26" s="0" t="s">
        <v>85</v>
      </c>
      <c r="F26" s="0" t="s">
        <v>86</v>
      </c>
    </row>
    <row r="27" customFormat="false" ht="12.8" hidden="false" customHeight="false" outlineLevel="0" collapsed="false">
      <c r="E27" s="0" t="s">
        <v>87</v>
      </c>
      <c r="F27" s="0" t="s">
        <v>88</v>
      </c>
    </row>
    <row r="28" customFormat="false" ht="12.8" hidden="false" customHeight="false" outlineLevel="0" collapsed="false">
      <c r="E28" s="0" t="s">
        <v>89</v>
      </c>
      <c r="F28" s="0" t="s">
        <v>90</v>
      </c>
    </row>
    <row r="29" customFormat="false" ht="12.8" hidden="false" customHeight="false" outlineLevel="0" collapsed="false">
      <c r="E29" s="0" t="s">
        <v>91</v>
      </c>
      <c r="F29" s="0" t="s">
        <v>92</v>
      </c>
    </row>
    <row r="30" customFormat="false" ht="12.8" hidden="false" customHeight="false" outlineLevel="0" collapsed="false">
      <c r="E30" s="0" t="s">
        <v>93</v>
      </c>
      <c r="F30" s="0" t="s">
        <v>94</v>
      </c>
    </row>
    <row r="31" customFormat="false" ht="12.8" hidden="false" customHeight="false" outlineLevel="0" collapsed="false">
      <c r="E31" s="0" t="s">
        <v>95</v>
      </c>
      <c r="F31" s="0" t="s">
        <v>96</v>
      </c>
    </row>
    <row r="32" customFormat="false" ht="12.8" hidden="false" customHeight="false" outlineLevel="0" collapsed="false">
      <c r="E32" s="0" t="s">
        <v>97</v>
      </c>
      <c r="F32" s="0" t="s">
        <v>98</v>
      </c>
    </row>
    <row r="33" customFormat="false" ht="12.8" hidden="false" customHeight="false" outlineLevel="0" collapsed="false">
      <c r="E33" s="0" t="s">
        <v>99</v>
      </c>
      <c r="F33" s="0" t="s">
        <v>100</v>
      </c>
    </row>
    <row r="34" customFormat="false" ht="12.8" hidden="false" customHeight="false" outlineLevel="0" collapsed="false">
      <c r="E34" s="0" t="s">
        <v>101</v>
      </c>
      <c r="F34" s="0" t="s">
        <v>102</v>
      </c>
    </row>
    <row r="35" customFormat="false" ht="12.8" hidden="false" customHeight="false" outlineLevel="0" collapsed="false">
      <c r="E35" s="0" t="s">
        <v>103</v>
      </c>
      <c r="F35" s="0" t="s">
        <v>104</v>
      </c>
    </row>
    <row r="36" customFormat="false" ht="12.8" hidden="false" customHeight="false" outlineLevel="0" collapsed="false">
      <c r="E36" s="0" t="s">
        <v>105</v>
      </c>
      <c r="F36" s="0" t="s">
        <v>106</v>
      </c>
    </row>
    <row r="37" customFormat="false" ht="12.8" hidden="false" customHeight="false" outlineLevel="0" collapsed="false">
      <c r="E37" s="0" t="s">
        <v>107</v>
      </c>
      <c r="F37" s="0" t="s">
        <v>108</v>
      </c>
    </row>
    <row r="50" customFormat="false" ht="12.8" hidden="false" customHeight="false" outlineLevel="0" collapsed="false">
      <c r="G50" s="0" t="s">
        <v>109</v>
      </c>
      <c r="H50" s="0" t="s">
        <v>110</v>
      </c>
      <c r="I50" s="0" t="s">
        <v>111</v>
      </c>
    </row>
  </sheetData>
  <sheetProtection sheet="true" password="ca41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32" width="14.2"/>
    <col collapsed="false" customWidth="true" hidden="false" outlineLevel="0" max="2" min="2" style="32" width="14.81"/>
    <col collapsed="false" customWidth="true" hidden="false" outlineLevel="0" max="3" min="3" style="32" width="16.37"/>
    <col collapsed="false" customWidth="true" hidden="false" outlineLevel="0" max="4" min="4" style="32" width="8.3"/>
    <col collapsed="false" customWidth="true" hidden="false" outlineLevel="0" max="5" min="5" style="32" width="8.48"/>
    <col collapsed="false" customWidth="true" hidden="false" outlineLevel="0" max="6" min="6" style="32" width="10.46"/>
    <col collapsed="false" customWidth="true" hidden="false" outlineLevel="0" max="7" min="7" style="32" width="8.48"/>
    <col collapsed="false" customWidth="true" hidden="false" outlineLevel="0" max="8" min="8" style="32" width="5.55"/>
  </cols>
  <sheetData>
    <row r="1" customFormat="false" ht="12.8" hidden="false" customHeight="false" outlineLevel="0" collapsed="false">
      <c r="A1" s="32" t="s">
        <v>22</v>
      </c>
      <c r="B1" s="32" t="s">
        <v>112</v>
      </c>
      <c r="C1" s="32" t="s">
        <v>113</v>
      </c>
      <c r="D1" s="32" t="s">
        <v>114</v>
      </c>
      <c r="E1" s="32" t="s">
        <v>115</v>
      </c>
      <c r="F1" s="32" t="s">
        <v>116</v>
      </c>
      <c r="G1" s="32" t="s">
        <v>117</v>
      </c>
      <c r="H1" s="32" t="s">
        <v>118</v>
      </c>
    </row>
    <row r="2" customFormat="false" ht="12.8" hidden="false" customHeight="false" outlineLevel="0" collapsed="false">
      <c r="A2" s="32" t="str">
        <f aca="false">IF(Meldung!B15&lt;&gt;0,Meldung!B15,"")</f>
        <v/>
      </c>
      <c r="B2" s="37" t="str">
        <f aca="false">IF(A2="","",_xlfn.CONCAT(Meldung!E15,RIGHT(_xlfn.CONCAT("000000",Meldung!F15),6)))</f>
        <v/>
      </c>
      <c r="C2" s="38" t="str">
        <f aca="false">IF(A2="","",Meldung!$C$2)</f>
        <v/>
      </c>
      <c r="D2" s="38" t="str">
        <f aca="false">IF(A2="","",LEFT(B2,LEN(B2)-7))</f>
        <v/>
      </c>
      <c r="E2" s="39" t="str">
        <f aca="false">IF(A2="","",Meldung!L15)</f>
        <v/>
      </c>
      <c r="F2" s="40" t="str">
        <f aca="false">IF(A2="","",Meldung!C15)</f>
        <v/>
      </c>
      <c r="G2" s="38" t="str">
        <f aca="false">IF(A2="","",_xlfn.CONCAT("BL",IF(Meldung!I15&lt;&gt;"",IF(Meldung!J15&lt;&gt;0,"","-"),"*")))</f>
        <v/>
      </c>
    </row>
    <row r="3" customFormat="false" ht="12.8" hidden="false" customHeight="false" outlineLevel="0" collapsed="false">
      <c r="A3" s="32" t="str">
        <f aca="false">IF(Meldung!B16&lt;&gt;0,Meldung!B16,"")</f>
        <v/>
      </c>
      <c r="B3" s="37" t="str">
        <f aca="false">IF(A3="","",_xlfn.CONCAT(Meldung!E16,RIGHT(_xlfn.CONCAT("000000",Meldung!F16),6)))</f>
        <v/>
      </c>
      <c r="C3" s="38" t="str">
        <f aca="false">IF(A3="","",Meldung!$C$2)</f>
        <v/>
      </c>
      <c r="D3" s="38" t="str">
        <f aca="false">IF(A3="","",LEFT(B3,LEN(B3)-7))</f>
        <v/>
      </c>
      <c r="E3" s="39" t="str">
        <f aca="false">IF(A3="","",Meldung!L16)</f>
        <v/>
      </c>
      <c r="F3" s="40" t="str">
        <f aca="false">IF(A3="","",Meldung!C16)</f>
        <v/>
      </c>
      <c r="G3" s="38" t="str">
        <f aca="false">IF(A3="","",_xlfn.CONCAT("BL",IF(Meldung!I16&lt;&gt;"",IF(Meldung!J16&lt;&gt;0,"","-"),"*")))</f>
        <v/>
      </c>
    </row>
    <row r="4" customFormat="false" ht="12.8" hidden="false" customHeight="false" outlineLevel="0" collapsed="false">
      <c r="A4" s="32" t="str">
        <f aca="false">IF(Meldung!B17&lt;&gt;0,Meldung!B17,"")</f>
        <v/>
      </c>
      <c r="B4" s="37" t="str">
        <f aca="false">IF(A4="","",_xlfn.CONCAT(Meldung!E17,RIGHT(_xlfn.CONCAT("000000",Meldung!F17),6)))</f>
        <v/>
      </c>
      <c r="C4" s="38" t="str">
        <f aca="false">IF(A4="","",Meldung!$C$2)</f>
        <v/>
      </c>
      <c r="D4" s="38" t="str">
        <f aca="false">IF(A4="","",LEFT(B4,LEN(B4)-7))</f>
        <v/>
      </c>
      <c r="E4" s="39" t="str">
        <f aca="false">IF(A4="","",Meldung!L17)</f>
        <v/>
      </c>
      <c r="F4" s="40" t="str">
        <f aca="false">IF(A4="","",Meldung!C17)</f>
        <v/>
      </c>
      <c r="G4" s="38" t="str">
        <f aca="false">IF(A4="","",_xlfn.CONCAT("BL",IF(Meldung!I17&lt;&gt;"",IF(Meldung!J17&lt;&gt;0,"","-"),"*")))</f>
        <v/>
      </c>
    </row>
    <row r="5" customFormat="false" ht="12.8" hidden="false" customHeight="false" outlineLevel="0" collapsed="false">
      <c r="A5" s="32" t="str">
        <f aca="false">IF(Meldung!B18&lt;&gt;0,Meldung!B18,"")</f>
        <v/>
      </c>
      <c r="B5" s="37" t="str">
        <f aca="false">IF(A5="","",_xlfn.CONCAT(Meldung!E18,RIGHT(_xlfn.CONCAT("000000",Meldung!F18),6)))</f>
        <v/>
      </c>
      <c r="C5" s="38" t="str">
        <f aca="false">IF(A5="","",Meldung!$C$2)</f>
        <v/>
      </c>
      <c r="D5" s="38" t="str">
        <f aca="false">IF(A5="","",LEFT(B5,LEN(B5)-7))</f>
        <v/>
      </c>
      <c r="E5" s="39" t="str">
        <f aca="false">IF(A5="","",Meldung!L18)</f>
        <v/>
      </c>
      <c r="F5" s="40" t="str">
        <f aca="false">IF(A5="","",Meldung!C18)</f>
        <v/>
      </c>
      <c r="G5" s="38" t="str">
        <f aca="false">IF(A5="","",_xlfn.CONCAT("BL",IF(Meldung!I18&lt;&gt;"",IF(Meldung!J18&lt;&gt;0,"","-"),"*")))</f>
        <v/>
      </c>
    </row>
    <row r="6" customFormat="false" ht="12.8" hidden="false" customHeight="false" outlineLevel="0" collapsed="false">
      <c r="A6" s="32" t="str">
        <f aca="false">IF(Meldung!B19&lt;&gt;0,Meldung!B19,"")</f>
        <v/>
      </c>
      <c r="B6" s="37" t="str">
        <f aca="false">IF(A6="","",_xlfn.CONCAT(Meldung!E19,RIGHT(_xlfn.CONCAT("000000",Meldung!F19),6)))</f>
        <v/>
      </c>
      <c r="C6" s="38" t="str">
        <f aca="false">IF(A6="","",Meldung!$C$2)</f>
        <v/>
      </c>
      <c r="D6" s="38" t="str">
        <f aca="false">IF(A6="","",LEFT(B6,LEN(B6)-7))</f>
        <v/>
      </c>
      <c r="E6" s="39" t="str">
        <f aca="false">IF(A6="","",Meldung!L19)</f>
        <v/>
      </c>
      <c r="F6" s="40" t="str">
        <f aca="false">IF(A6="","",Meldung!C19)</f>
        <v/>
      </c>
      <c r="G6" s="38" t="str">
        <f aca="false">IF(A6="","",_xlfn.CONCAT("BL",IF(Meldung!I19&lt;&gt;"",IF(Meldung!J19&lt;&gt;0,"","-"),"*")))</f>
        <v/>
      </c>
    </row>
    <row r="7" customFormat="false" ht="12.8" hidden="false" customHeight="false" outlineLevel="0" collapsed="false">
      <c r="A7" s="32" t="str">
        <f aca="false">IF(Meldung!B20&lt;&gt;0,Meldung!B20,"")</f>
        <v/>
      </c>
      <c r="B7" s="37" t="str">
        <f aca="false">IF(A7="","",_xlfn.CONCAT(Meldung!E20,RIGHT(_xlfn.CONCAT("000000",Meldung!F20),6)))</f>
        <v/>
      </c>
      <c r="C7" s="38" t="str">
        <f aca="false">IF(A7="","",Meldung!$C$2)</f>
        <v/>
      </c>
      <c r="D7" s="38" t="str">
        <f aca="false">IF(A7="","",LEFT(B7,LEN(B7)-7))</f>
        <v/>
      </c>
      <c r="E7" s="39" t="str">
        <f aca="false">IF(A7="","",Meldung!L20)</f>
        <v/>
      </c>
      <c r="F7" s="40" t="str">
        <f aca="false">IF(A7="","",Meldung!C20)</f>
        <v/>
      </c>
      <c r="G7" s="38" t="str">
        <f aca="false">IF(A7="","",_xlfn.CONCAT("BL",IF(Meldung!I20&lt;&gt;"",IF(Meldung!J20&lt;&gt;0,"","-"),"*")))</f>
        <v/>
      </c>
    </row>
    <row r="8" customFormat="false" ht="12.8" hidden="false" customHeight="false" outlineLevel="0" collapsed="false">
      <c r="A8" s="32" t="str">
        <f aca="false">IF(Meldung!B21&lt;&gt;0,Meldung!B21,"")</f>
        <v/>
      </c>
      <c r="B8" s="37" t="str">
        <f aca="false">IF(A8="","",_xlfn.CONCAT(Meldung!E21,RIGHT(_xlfn.CONCAT("000000",Meldung!F21),6)))</f>
        <v/>
      </c>
      <c r="C8" s="38" t="str">
        <f aca="false">IF(A8="","",Meldung!$C$2)</f>
        <v/>
      </c>
      <c r="D8" s="38" t="str">
        <f aca="false">IF(A8="","",LEFT(B8,LEN(B8)-7))</f>
        <v/>
      </c>
      <c r="E8" s="39" t="str">
        <f aca="false">IF(A8="","",Meldung!L21)</f>
        <v/>
      </c>
      <c r="F8" s="40" t="str">
        <f aca="false">IF(A8="","",Meldung!C21)</f>
        <v/>
      </c>
      <c r="G8" s="38" t="str">
        <f aca="false">IF(A8="","",_xlfn.CONCAT("BL",IF(Meldung!I21&lt;&gt;"",IF(Meldung!J21&lt;&gt;0,"","-"),"*")))</f>
        <v/>
      </c>
    </row>
    <row r="9" customFormat="false" ht="12.8" hidden="false" customHeight="false" outlineLevel="0" collapsed="false">
      <c r="A9" s="32" t="str">
        <f aca="false">IF(Meldung!B22&lt;&gt;0,Meldung!B22,"")</f>
        <v/>
      </c>
      <c r="B9" s="37" t="str">
        <f aca="false">IF(A9="","",_xlfn.CONCAT(Meldung!E22,RIGHT(_xlfn.CONCAT("000000",Meldung!F22),6)))</f>
        <v/>
      </c>
      <c r="C9" s="38" t="str">
        <f aca="false">IF(A9="","",Meldung!$C$2)</f>
        <v/>
      </c>
      <c r="D9" s="38" t="str">
        <f aca="false">IF(A9="","",LEFT(B9,LEN(B9)-7))</f>
        <v/>
      </c>
      <c r="E9" s="39" t="str">
        <f aca="false">IF(A9="","",Meldung!L22)</f>
        <v/>
      </c>
      <c r="F9" s="40" t="str">
        <f aca="false">IF(A9="","",Meldung!C22)</f>
        <v/>
      </c>
      <c r="G9" s="38" t="str">
        <f aca="false">IF(A9="","",_xlfn.CONCAT("BL",IF(Meldung!I22&lt;&gt;"",IF(Meldung!J22&lt;&gt;0,"","-"),"*")))</f>
        <v/>
      </c>
    </row>
    <row r="10" customFormat="false" ht="12.8" hidden="false" customHeight="false" outlineLevel="0" collapsed="false">
      <c r="A10" s="32" t="str">
        <f aca="false">IF(Meldung!B23&lt;&gt;0,Meldung!B23,"")</f>
        <v/>
      </c>
      <c r="B10" s="37" t="str">
        <f aca="false">IF(A10="","",_xlfn.CONCAT(Meldung!E23,RIGHT(_xlfn.CONCAT("000000",Meldung!F23),6)))</f>
        <v/>
      </c>
      <c r="C10" s="38" t="str">
        <f aca="false">IF(A10="","",Meldung!$C$2)</f>
        <v/>
      </c>
      <c r="D10" s="38" t="str">
        <f aca="false">IF(A10="","",LEFT(B10,LEN(B10)-7))</f>
        <v/>
      </c>
      <c r="E10" s="39" t="str">
        <f aca="false">IF(A10="","",Meldung!L23)</f>
        <v/>
      </c>
      <c r="F10" s="40" t="str">
        <f aca="false">IF(A10="","",Meldung!C23)</f>
        <v/>
      </c>
      <c r="G10" s="38" t="str">
        <f aca="false">IF(A10="","",_xlfn.CONCAT("BL",IF(Meldung!I23&lt;&gt;"",IF(Meldung!J23&lt;&gt;0,"","-"),"*")))</f>
        <v/>
      </c>
    </row>
    <row r="11" customFormat="false" ht="12.8" hidden="false" customHeight="false" outlineLevel="0" collapsed="false">
      <c r="A11" s="32" t="str">
        <f aca="false">IF(Meldung!B24&lt;&gt;0,Meldung!B24,"")</f>
        <v/>
      </c>
      <c r="B11" s="37" t="str">
        <f aca="false">IF(A11="","",_xlfn.CONCAT(Meldung!E24,RIGHT(_xlfn.CONCAT("000000",Meldung!F24),6)))</f>
        <v/>
      </c>
      <c r="C11" s="38" t="str">
        <f aca="false">IF(A11="","",Meldung!$C$2)</f>
        <v/>
      </c>
      <c r="D11" s="38" t="str">
        <f aca="false">IF(A11="","",LEFT(B11,LEN(B11)-7))</f>
        <v/>
      </c>
      <c r="E11" s="39" t="str">
        <f aca="false">IF(A11="","",Meldung!L24)</f>
        <v/>
      </c>
      <c r="F11" s="40" t="str">
        <f aca="false">IF(A11="","",Meldung!C24)</f>
        <v/>
      </c>
      <c r="G11" s="38" t="str">
        <f aca="false">IF(A11="","",_xlfn.CONCAT("BL",IF(Meldung!I24&lt;&gt;"",IF(Meldung!J24&lt;&gt;0,"","-"),"*")))</f>
        <v/>
      </c>
    </row>
    <row r="12" customFormat="false" ht="12.8" hidden="false" customHeight="false" outlineLevel="0" collapsed="false">
      <c r="A12" s="32" t="str">
        <f aca="false">IF(Meldung!B25&lt;&gt;0,Meldung!B25,"")</f>
        <v/>
      </c>
      <c r="B12" s="37" t="str">
        <f aca="false">IF(A12="","",_xlfn.CONCAT(Meldung!E25,RIGHT(_xlfn.CONCAT("000000",Meldung!F25),6)))</f>
        <v/>
      </c>
      <c r="C12" s="38" t="str">
        <f aca="false">IF(A12="","",Meldung!$C$2)</f>
        <v/>
      </c>
      <c r="D12" s="38" t="str">
        <f aca="false">IF(A12="","",LEFT(B12,LEN(B12)-7))</f>
        <v/>
      </c>
      <c r="E12" s="39" t="str">
        <f aca="false">IF(A12="","",Meldung!L25)</f>
        <v/>
      </c>
      <c r="F12" s="40" t="str">
        <f aca="false">IF(A12="","",Meldung!C25)</f>
        <v/>
      </c>
      <c r="G12" s="38" t="str">
        <f aca="false">IF(A12="","",_xlfn.CONCAT("BL",IF(Meldung!I25&lt;&gt;"",IF(Meldung!J25&lt;&gt;0,"","-"),"*")))</f>
        <v/>
      </c>
    </row>
    <row r="13" customFormat="false" ht="12.8" hidden="false" customHeight="false" outlineLevel="0" collapsed="false">
      <c r="A13" s="32" t="str">
        <f aca="false">IF(Meldung!B26&lt;&gt;0,Meldung!B26,"")</f>
        <v/>
      </c>
      <c r="B13" s="37" t="str">
        <f aca="false">IF(A13="","",_xlfn.CONCAT(Meldung!E26,RIGHT(_xlfn.CONCAT("000000",Meldung!F26),6)))</f>
        <v/>
      </c>
      <c r="C13" s="38" t="str">
        <f aca="false">IF(A13="","",Meldung!$C$2)</f>
        <v/>
      </c>
      <c r="D13" s="38" t="str">
        <f aca="false">IF(A13="","",LEFT(B13,LEN(B13)-7))</f>
        <v/>
      </c>
      <c r="E13" s="39" t="str">
        <f aca="false">IF(A13="","",Meldung!L26)</f>
        <v/>
      </c>
      <c r="F13" s="40" t="str">
        <f aca="false">IF(A13="","",Meldung!C26)</f>
        <v/>
      </c>
      <c r="G13" s="38" t="str">
        <f aca="false">IF(A13="","",_xlfn.CONCAT("BL",IF(Meldung!I26&lt;&gt;"",IF(Meldung!J26&lt;&gt;0,"","-"),"*")))</f>
        <v/>
      </c>
    </row>
    <row r="14" customFormat="false" ht="12.8" hidden="false" customHeight="false" outlineLevel="0" collapsed="false">
      <c r="A14" s="32" t="str">
        <f aca="false">IF(Meldung!B27&lt;&gt;0,Meldung!B27,"")</f>
        <v/>
      </c>
      <c r="B14" s="37" t="str">
        <f aca="false">IF(A14="","",_xlfn.CONCAT(Meldung!E27,RIGHT(_xlfn.CONCAT("000000",Meldung!F27),6)))</f>
        <v/>
      </c>
      <c r="C14" s="38" t="str">
        <f aca="false">IF(A14="","",Meldung!$C$2)</f>
        <v/>
      </c>
      <c r="D14" s="38" t="str">
        <f aca="false">IF(A14="","",LEFT(B14,LEN(B14)-7))</f>
        <v/>
      </c>
      <c r="E14" s="39" t="str">
        <f aca="false">IF(A14="","",Meldung!L27)</f>
        <v/>
      </c>
      <c r="F14" s="40" t="str">
        <f aca="false">IF(A14="","",Meldung!C27)</f>
        <v/>
      </c>
      <c r="G14" s="38" t="str">
        <f aca="false">IF(A14="","",_xlfn.CONCAT("BL",IF(Meldung!I27&lt;&gt;"",IF(Meldung!J27&lt;&gt;0,"","-"),"*")))</f>
        <v/>
      </c>
    </row>
    <row r="15" customFormat="false" ht="12.8" hidden="false" customHeight="false" outlineLevel="0" collapsed="false">
      <c r="A15" s="32" t="str">
        <f aca="false">IF(Meldung!B28&lt;&gt;0,Meldung!B28,"")</f>
        <v/>
      </c>
      <c r="B15" s="37" t="str">
        <f aca="false">IF(A15="","",_xlfn.CONCAT(Meldung!E28,RIGHT(_xlfn.CONCAT("000000",Meldung!F28),6)))</f>
        <v/>
      </c>
      <c r="C15" s="38" t="str">
        <f aca="false">IF(A15="","",Meldung!$C$2)</f>
        <v/>
      </c>
      <c r="D15" s="38" t="str">
        <f aca="false">IF(A15="","",LEFT(B15,LEN(B15)-7))</f>
        <v/>
      </c>
      <c r="E15" s="39" t="str">
        <f aca="false">IF(A15="","",Meldung!L28)</f>
        <v/>
      </c>
      <c r="F15" s="40" t="str">
        <f aca="false">IF(A15="","",Meldung!C28)</f>
        <v/>
      </c>
      <c r="G15" s="38" t="str">
        <f aca="false">IF(A15="","",_xlfn.CONCAT("BL",IF(Meldung!I28&lt;&gt;"",IF(Meldung!J28&lt;&gt;0,"","-"),"*")))</f>
        <v/>
      </c>
    </row>
    <row r="16" customFormat="false" ht="12.8" hidden="false" customHeight="false" outlineLevel="0" collapsed="false">
      <c r="A16" s="32" t="str">
        <f aca="false">IF(Meldung!B29&lt;&gt;0,Meldung!B29,"")</f>
        <v/>
      </c>
      <c r="B16" s="37" t="str">
        <f aca="false">IF(A16="","",_xlfn.CONCAT(Meldung!E29,RIGHT(_xlfn.CONCAT("000000",Meldung!F29),6)))</f>
        <v/>
      </c>
      <c r="C16" s="38" t="str">
        <f aca="false">IF(A16="","",Meldung!$C$2)</f>
        <v/>
      </c>
      <c r="D16" s="38" t="str">
        <f aca="false">IF(A16="","",LEFT(B16,LEN(B16)-7))</f>
        <v/>
      </c>
      <c r="E16" s="39" t="str">
        <f aca="false">IF(A16="","",Meldung!L29)</f>
        <v/>
      </c>
      <c r="F16" s="40" t="str">
        <f aca="false">IF(A16="","",Meldung!C29)</f>
        <v/>
      </c>
      <c r="G16" s="38" t="str">
        <f aca="false">IF(A16="","",_xlfn.CONCAT("BL",IF(Meldung!I29&lt;&gt;"",IF(Meldung!J29&lt;&gt;0,"","-"),"*")))</f>
        <v/>
      </c>
    </row>
    <row r="17" customFormat="false" ht="12.8" hidden="false" customHeight="false" outlineLevel="0" collapsed="false">
      <c r="A17" s="32" t="str">
        <f aca="false">IF(Meldung!B30&lt;&gt;0,Meldung!B30,"")</f>
        <v/>
      </c>
      <c r="B17" s="37" t="str">
        <f aca="false">IF(A17="","",_xlfn.CONCAT(Meldung!E30,RIGHT(_xlfn.CONCAT("000000",Meldung!F30),6)))</f>
        <v/>
      </c>
      <c r="C17" s="38" t="str">
        <f aca="false">IF(A17="","",Meldung!$C$2)</f>
        <v/>
      </c>
      <c r="D17" s="38" t="str">
        <f aca="false">IF(A17="","",LEFT(B17,LEN(B17)-7))</f>
        <v/>
      </c>
      <c r="E17" s="39" t="str">
        <f aca="false">IF(A17="","",Meldung!L30)</f>
        <v/>
      </c>
      <c r="F17" s="40" t="str">
        <f aca="false">IF(A17="","",Meldung!C30)</f>
        <v/>
      </c>
      <c r="G17" s="38" t="str">
        <f aca="false">IF(A17="","",_xlfn.CONCAT("BL",IF(Meldung!I30&lt;&gt;"",IF(Meldung!J30&lt;&gt;0,"","-"),"*")))</f>
        <v/>
      </c>
    </row>
    <row r="18" customFormat="false" ht="12.8" hidden="false" customHeight="false" outlineLevel="0" collapsed="false">
      <c r="A18" s="32" t="str">
        <f aca="false">IF(Meldung!B31&lt;&gt;0,Meldung!B31,"")</f>
        <v/>
      </c>
      <c r="B18" s="37" t="str">
        <f aca="false">IF(A18="","",_xlfn.CONCAT(Meldung!E31,RIGHT(_xlfn.CONCAT("000000",Meldung!F31),6)))</f>
        <v/>
      </c>
      <c r="C18" s="38" t="str">
        <f aca="false">IF(A18="","",Meldung!$C$2)</f>
        <v/>
      </c>
      <c r="D18" s="38" t="str">
        <f aca="false">IF(A18="","",LEFT(B18,LEN(B18)-7))</f>
        <v/>
      </c>
      <c r="E18" s="39" t="str">
        <f aca="false">IF(A18="","",Meldung!L31)</f>
        <v/>
      </c>
      <c r="F18" s="40" t="str">
        <f aca="false">IF(A18="","",Meldung!C31)</f>
        <v/>
      </c>
      <c r="G18" s="38" t="str">
        <f aca="false">IF(A18="","",_xlfn.CONCAT("BL",IF(Meldung!I31&lt;&gt;"",IF(Meldung!J31&lt;&gt;0,"","-"),"*")))</f>
        <v/>
      </c>
    </row>
    <row r="19" customFormat="false" ht="12.8" hidden="false" customHeight="false" outlineLevel="0" collapsed="false">
      <c r="A19" s="32" t="str">
        <f aca="false">IF(Meldung!B32&lt;&gt;0,Meldung!B32,"")</f>
        <v/>
      </c>
      <c r="B19" s="37" t="str">
        <f aca="false">IF(A19="","",_xlfn.CONCAT(Meldung!E32,RIGHT(_xlfn.CONCAT("000000",Meldung!F32),6)))</f>
        <v/>
      </c>
      <c r="C19" s="38" t="str">
        <f aca="false">IF(A19="","",Meldung!$C$2)</f>
        <v/>
      </c>
      <c r="D19" s="38" t="str">
        <f aca="false">IF(A19="","",LEFT(B19,LEN(B19)-7))</f>
        <v/>
      </c>
      <c r="E19" s="39" t="str">
        <f aca="false">IF(A19="","",Meldung!L32)</f>
        <v/>
      </c>
      <c r="F19" s="40" t="str">
        <f aca="false">IF(A19="","",Meldung!C32)</f>
        <v/>
      </c>
      <c r="G19" s="38" t="str">
        <f aca="false">IF(A19="","",_xlfn.CONCAT("BL",IF(Meldung!I32&lt;&gt;"",IF(Meldung!J32&lt;&gt;0,"","-"),"*")))</f>
        <v/>
      </c>
    </row>
    <row r="20" customFormat="false" ht="12.8" hidden="false" customHeight="false" outlineLevel="0" collapsed="false">
      <c r="A20" s="32" t="str">
        <f aca="false">IF(Meldung!B33&lt;&gt;0,Meldung!B33,"")</f>
        <v/>
      </c>
      <c r="B20" s="37" t="str">
        <f aca="false">IF(A20="","",_xlfn.CONCAT(Meldung!E33,RIGHT(_xlfn.CONCAT("000000",Meldung!F33),6)))</f>
        <v/>
      </c>
      <c r="C20" s="38" t="str">
        <f aca="false">IF(A20="","",Meldung!$C$2)</f>
        <v/>
      </c>
      <c r="D20" s="38" t="str">
        <f aca="false">IF(A20="","",LEFT(B20,LEN(B20)-7))</f>
        <v/>
      </c>
      <c r="E20" s="39" t="str">
        <f aca="false">IF(A20="","",Meldung!L33)</f>
        <v/>
      </c>
      <c r="F20" s="40" t="str">
        <f aca="false">IF(A20="","",Meldung!C33)</f>
        <v/>
      </c>
      <c r="G20" s="38" t="str">
        <f aca="false">IF(A20="","",_xlfn.CONCAT("BL",IF(Meldung!I33&lt;&gt;"",IF(Meldung!J33&lt;&gt;0,"","-"),"*")))</f>
        <v/>
      </c>
    </row>
    <row r="21" customFormat="false" ht="12.8" hidden="false" customHeight="false" outlineLevel="0" collapsed="false">
      <c r="A21" s="32" t="str">
        <f aca="false">IF(Meldung!B34&lt;&gt;0,Meldung!B34,"")</f>
        <v/>
      </c>
      <c r="B21" s="37" t="str">
        <f aca="false">IF(A21="","",_xlfn.CONCAT(Meldung!E34,RIGHT(_xlfn.CONCAT("000000",Meldung!F34),6)))</f>
        <v/>
      </c>
      <c r="C21" s="38" t="str">
        <f aca="false">IF(A21="","",Meldung!$C$2)</f>
        <v/>
      </c>
      <c r="D21" s="38" t="str">
        <f aca="false">IF(A21="","",LEFT(B21,LEN(B21)-7))</f>
        <v/>
      </c>
      <c r="E21" s="39" t="str">
        <f aca="false">IF(A21="","",Meldung!L34)</f>
        <v/>
      </c>
      <c r="F21" s="40" t="str">
        <f aca="false">IF(A21="","",Meldung!C34)</f>
        <v/>
      </c>
      <c r="G21" s="38" t="str">
        <f aca="false">IF(A21="","",_xlfn.CONCAT("BL",IF(Meldung!I34&lt;&gt;"",IF(Meldung!J34&lt;&gt;0,"","-"),"*")))</f>
        <v/>
      </c>
    </row>
    <row r="22" customFormat="false" ht="12.8" hidden="false" customHeight="false" outlineLevel="0" collapsed="false">
      <c r="A22" s="32" t="str">
        <f aca="false">IF(Meldung!B35&lt;&gt;0,Meldung!B35,"")</f>
        <v/>
      </c>
      <c r="B22" s="37" t="str">
        <f aca="false">IF(A22="","",_xlfn.CONCAT(Meldung!E35,RIGHT(_xlfn.CONCAT("000000",Meldung!F35),6)))</f>
        <v/>
      </c>
      <c r="C22" s="38" t="str">
        <f aca="false">IF(A22="","",Meldung!$C$2)</f>
        <v/>
      </c>
      <c r="D22" s="38" t="str">
        <f aca="false">IF(A22="","",LEFT(B22,LEN(B22)-7))</f>
        <v/>
      </c>
      <c r="E22" s="39" t="str">
        <f aca="false">IF(A22="","",Meldung!L35)</f>
        <v/>
      </c>
      <c r="F22" s="40" t="str">
        <f aca="false">IF(A22="","",Meldung!C35)</f>
        <v/>
      </c>
      <c r="G22" s="38" t="str">
        <f aca="false">IF(A22="","",_xlfn.CONCAT("BL",IF(Meldung!I35&lt;&gt;"",IF(Meldung!J35&lt;&gt;0,"","-"),"*")))</f>
        <v/>
      </c>
    </row>
    <row r="23" customFormat="false" ht="12.8" hidden="false" customHeight="false" outlineLevel="0" collapsed="false">
      <c r="A23" s="32" t="str">
        <f aca="false">IF(Meldung!B36&lt;&gt;0,Meldung!B36,"")</f>
        <v/>
      </c>
      <c r="B23" s="37" t="str">
        <f aca="false">IF(A23="","",_xlfn.CONCAT(Meldung!E36,RIGHT(_xlfn.CONCAT("000000",Meldung!F36),6)))</f>
        <v/>
      </c>
      <c r="C23" s="38" t="str">
        <f aca="false">IF(A23="","",Meldung!$C$2)</f>
        <v/>
      </c>
      <c r="D23" s="38" t="str">
        <f aca="false">IF(A23="","",LEFT(B23,LEN(B23)-7))</f>
        <v/>
      </c>
      <c r="E23" s="39" t="str">
        <f aca="false">IF(A23="","",Meldung!L36)</f>
        <v/>
      </c>
      <c r="F23" s="40" t="str">
        <f aca="false">IF(A23="","",Meldung!C36)</f>
        <v/>
      </c>
      <c r="G23" s="38" t="str">
        <f aca="false">IF(A23="","",_xlfn.CONCAT("BL",IF(Meldung!I36&lt;&gt;"",IF(Meldung!J36&lt;&gt;0,"","-"),"*")))</f>
        <v/>
      </c>
    </row>
    <row r="24" customFormat="false" ht="12.8" hidden="false" customHeight="false" outlineLevel="0" collapsed="false">
      <c r="A24" s="32" t="str">
        <f aca="false">IF(Meldung!B37&lt;&gt;0,Meldung!B37,"")</f>
        <v/>
      </c>
      <c r="B24" s="37" t="str">
        <f aca="false">IF(A24="","",_xlfn.CONCAT(Meldung!E37,RIGHT(_xlfn.CONCAT("000000",Meldung!F37),6)))</f>
        <v/>
      </c>
      <c r="C24" s="38" t="str">
        <f aca="false">IF(A24="","",Meldung!$C$2)</f>
        <v/>
      </c>
      <c r="D24" s="38" t="str">
        <f aca="false">IF(A24="","",LEFT(B24,LEN(B24)-7))</f>
        <v/>
      </c>
      <c r="E24" s="39" t="str">
        <f aca="false">IF(A24="","",Meldung!L37)</f>
        <v/>
      </c>
      <c r="F24" s="40" t="str">
        <f aca="false">IF(A24="","",Meldung!C37)</f>
        <v/>
      </c>
      <c r="G24" s="38" t="str">
        <f aca="false">IF(A24="","",_xlfn.CONCAT("BL",IF(Meldung!I37&lt;&gt;"",IF(Meldung!J37&lt;&gt;0,"","-"),"*")))</f>
        <v/>
      </c>
    </row>
    <row r="25" customFormat="false" ht="12.8" hidden="false" customHeight="false" outlineLevel="0" collapsed="false">
      <c r="A25" s="32" t="str">
        <f aca="false">IF(Meldung!B38&lt;&gt;0,Meldung!B38,"")</f>
        <v/>
      </c>
      <c r="B25" s="37" t="str">
        <f aca="false">IF(A25="","",_xlfn.CONCAT(Meldung!E38,RIGHT(_xlfn.CONCAT("000000",Meldung!F38),6)))</f>
        <v/>
      </c>
      <c r="C25" s="38" t="str">
        <f aca="false">IF(A25="","",Meldung!$C$2)</f>
        <v/>
      </c>
      <c r="D25" s="38" t="str">
        <f aca="false">IF(A25="","",LEFT(B25,LEN(B25)-7))</f>
        <v/>
      </c>
      <c r="E25" s="39" t="str">
        <f aca="false">IF(A25="","",Meldung!L38)</f>
        <v/>
      </c>
      <c r="F25" s="40" t="str">
        <f aca="false">IF(A25="","",Meldung!C38)</f>
        <v/>
      </c>
      <c r="G25" s="38" t="str">
        <f aca="false">IF(A25="","",_xlfn.CONCAT("BL",IF(Meldung!I38&lt;&gt;"",IF(Meldung!J38&lt;&gt;0,"","-"),"*")))</f>
        <v/>
      </c>
    </row>
    <row r="26" customFormat="false" ht="12.8" hidden="false" customHeight="false" outlineLevel="0" collapsed="false">
      <c r="A26" s="32" t="str">
        <f aca="false">IF(Meldung!B39&lt;&gt;0,Meldung!B39,"")</f>
        <v/>
      </c>
      <c r="B26" s="37" t="str">
        <f aca="false">IF(A26="","",_xlfn.CONCAT(Meldung!E39,RIGHT(_xlfn.CONCAT("000000",Meldung!F39),6)))</f>
        <v/>
      </c>
      <c r="C26" s="38" t="str">
        <f aca="false">IF(A26="","",Meldung!$C$2)</f>
        <v/>
      </c>
      <c r="D26" s="38" t="str">
        <f aca="false">IF(A26="","",LEFT(B26,LEN(B26)-7))</f>
        <v/>
      </c>
      <c r="E26" s="39" t="str">
        <f aca="false">IF(A26="","",Meldung!L39)</f>
        <v/>
      </c>
      <c r="F26" s="40" t="str">
        <f aca="false">IF(A26="","",Meldung!C39)</f>
        <v/>
      </c>
      <c r="G26" s="38" t="str">
        <f aca="false">IF(A26="","",_xlfn.CONCAT("BL",IF(Meldung!I39&lt;&gt;"",IF(Meldung!J39&lt;&gt;0,"","-"),"*")))</f>
        <v/>
      </c>
    </row>
    <row r="27" customFormat="false" ht="12.8" hidden="false" customHeight="false" outlineLevel="0" collapsed="false">
      <c r="A27" s="32" t="str">
        <f aca="false">IF(Meldung!B40&lt;&gt;0,Meldung!B40,"")</f>
        <v/>
      </c>
      <c r="B27" s="37" t="str">
        <f aca="false">IF(A27="","",_xlfn.CONCAT(Meldung!E40,RIGHT(_xlfn.CONCAT("000000",Meldung!F40),6)))</f>
        <v/>
      </c>
      <c r="C27" s="38" t="str">
        <f aca="false">IF(A27="","",Meldung!$C$2)</f>
        <v/>
      </c>
      <c r="D27" s="38" t="str">
        <f aca="false">IF(A27="","",LEFT(B27,LEN(B27)-7))</f>
        <v/>
      </c>
      <c r="E27" s="39" t="str">
        <f aca="false">IF(A27="","",Meldung!L40)</f>
        <v/>
      </c>
      <c r="F27" s="40" t="str">
        <f aca="false">IF(A27="","",Meldung!C40)</f>
        <v/>
      </c>
      <c r="G27" s="38" t="str">
        <f aca="false">IF(A27="","",_xlfn.CONCAT("BL",IF(Meldung!I40&lt;&gt;"",IF(Meldung!J40&lt;&gt;0,"","-"),"*")))</f>
        <v/>
      </c>
    </row>
    <row r="28" customFormat="false" ht="12.8" hidden="false" customHeight="false" outlineLevel="0" collapsed="false">
      <c r="A28" s="32" t="str">
        <f aca="false">IF(Meldung!B41&lt;&gt;0,Meldung!B41,"")</f>
        <v/>
      </c>
      <c r="B28" s="37" t="str">
        <f aca="false">IF(A28="","",_xlfn.CONCAT(Meldung!E41,RIGHT(_xlfn.CONCAT("000000",Meldung!F41),6)))</f>
        <v/>
      </c>
      <c r="C28" s="38" t="str">
        <f aca="false">IF(A28="","",Meldung!$C$2)</f>
        <v/>
      </c>
      <c r="D28" s="38" t="str">
        <f aca="false">IF(A28="","",LEFT(B28,LEN(B28)-7))</f>
        <v/>
      </c>
      <c r="E28" s="39" t="str">
        <f aca="false">IF(A28="","",Meldung!L41)</f>
        <v/>
      </c>
      <c r="F28" s="40" t="str">
        <f aca="false">IF(A28="","",Meldung!C41)</f>
        <v/>
      </c>
      <c r="G28" s="38" t="str">
        <f aca="false">IF(A28="","",_xlfn.CONCAT("BL",IF(Meldung!I41&lt;&gt;"",IF(Meldung!J41&lt;&gt;0,"","-"),"*")))</f>
        <v/>
      </c>
    </row>
    <row r="29" customFormat="false" ht="12.8" hidden="false" customHeight="false" outlineLevel="0" collapsed="false">
      <c r="A29" s="32" t="str">
        <f aca="false">IF(Meldung!B42&lt;&gt;0,Meldung!B42,"")</f>
        <v/>
      </c>
      <c r="B29" s="37" t="str">
        <f aca="false">IF(A29="","",_xlfn.CONCAT(Meldung!E42,RIGHT(_xlfn.CONCAT("000000",Meldung!F42),6)))</f>
        <v/>
      </c>
      <c r="C29" s="38" t="str">
        <f aca="false">IF(A29="","",Meldung!$C$2)</f>
        <v/>
      </c>
      <c r="D29" s="38" t="str">
        <f aca="false">IF(A29="","",LEFT(B29,LEN(B29)-7))</f>
        <v/>
      </c>
      <c r="E29" s="39" t="str">
        <f aca="false">IF(A29="","",Meldung!L42)</f>
        <v/>
      </c>
      <c r="F29" s="40" t="str">
        <f aca="false">IF(A29="","",Meldung!C42)</f>
        <v/>
      </c>
      <c r="G29" s="38" t="str">
        <f aca="false">IF(A29="","",_xlfn.CONCAT("BL",IF(Meldung!I42&lt;&gt;"",IF(Meldung!J42&lt;&gt;0,"","-"),"*")))</f>
        <v/>
      </c>
    </row>
    <row r="30" customFormat="false" ht="12.8" hidden="false" customHeight="false" outlineLevel="0" collapsed="false">
      <c r="A30" s="32" t="str">
        <f aca="false">IF(Meldung!B43&lt;&gt;0,Meldung!B43,"")</f>
        <v/>
      </c>
      <c r="B30" s="37" t="str">
        <f aca="false">IF(A30="","",_xlfn.CONCAT(Meldung!E43,RIGHT(_xlfn.CONCAT("000000",Meldung!F43),6)))</f>
        <v/>
      </c>
      <c r="C30" s="38" t="str">
        <f aca="false">IF(A30="","",Meldung!$C$2)</f>
        <v/>
      </c>
      <c r="D30" s="38" t="str">
        <f aca="false">IF(A30="","",LEFT(B30,LEN(B30)-7))</f>
        <v/>
      </c>
      <c r="E30" s="39" t="str">
        <f aca="false">IF(A30="","",Meldung!L43)</f>
        <v/>
      </c>
      <c r="F30" s="40" t="str">
        <f aca="false">IF(A30="","",Meldung!C43)</f>
        <v/>
      </c>
      <c r="G30" s="38" t="str">
        <f aca="false">IF(A30="","",_xlfn.CONCAT("BL",IF(Meldung!I43&lt;&gt;"",IF(Meldung!J43&lt;&gt;0,"","-"),"*")))</f>
        <v/>
      </c>
    </row>
    <row r="31" customFormat="false" ht="12.8" hidden="false" customHeight="false" outlineLevel="0" collapsed="false">
      <c r="A31" s="32" t="str">
        <f aca="false">IF(Meldung!B44&lt;&gt;0,Meldung!B44,"")</f>
        <v/>
      </c>
      <c r="B31" s="37" t="str">
        <f aca="false">IF(A31="","",_xlfn.CONCAT(Meldung!E44,RIGHT(_xlfn.CONCAT("000000",Meldung!F44),6)))</f>
        <v/>
      </c>
      <c r="C31" s="38" t="str">
        <f aca="false">IF(A31="","",Meldung!$C$2)</f>
        <v/>
      </c>
      <c r="D31" s="38" t="str">
        <f aca="false">IF(A31="","",LEFT(B31,LEN(B31)-7))</f>
        <v/>
      </c>
      <c r="E31" s="39" t="str">
        <f aca="false">IF(A31="","",Meldung!L44)</f>
        <v/>
      </c>
      <c r="F31" s="40" t="str">
        <f aca="false">IF(A31="","",Meldung!C44)</f>
        <v/>
      </c>
      <c r="G31" s="38" t="str">
        <f aca="false">IF(A31="","",_xlfn.CONCAT("BL",IF(Meldung!I44&lt;&gt;"",IF(Meldung!J44&lt;&gt;0,"","-"),"*")))</f>
        <v/>
      </c>
    </row>
    <row r="32" customFormat="false" ht="12.8" hidden="false" customHeight="false" outlineLevel="0" collapsed="false">
      <c r="A32" s="32" t="str">
        <f aca="false">IF(Meldung!B45&lt;&gt;0,Meldung!B45,"")</f>
        <v/>
      </c>
      <c r="B32" s="37" t="str">
        <f aca="false">IF(A32="","",_xlfn.CONCAT(Meldung!E45,RIGHT(_xlfn.CONCAT("000000",Meldung!F45),6)))</f>
        <v/>
      </c>
      <c r="C32" s="38" t="str">
        <f aca="false">IF(A32="","",Meldung!$C$2)</f>
        <v/>
      </c>
      <c r="D32" s="38" t="str">
        <f aca="false">IF(A32="","",LEFT(B32,LEN(B32)-7))</f>
        <v/>
      </c>
      <c r="E32" s="39" t="str">
        <f aca="false">IF(A32="","",Meldung!L45)</f>
        <v/>
      </c>
      <c r="F32" s="40" t="str">
        <f aca="false">IF(A32="","",Meldung!C45)</f>
        <v/>
      </c>
      <c r="G32" s="38" t="str">
        <f aca="false">IF(A32="","",_xlfn.CONCAT("BL",IF(Meldung!I45&lt;&gt;"",IF(Meldung!J45&lt;&gt;0,"","-"),"*")))</f>
        <v/>
      </c>
    </row>
    <row r="33" customFormat="false" ht="12.8" hidden="false" customHeight="false" outlineLevel="0" collapsed="false">
      <c r="A33" s="32" t="str">
        <f aca="false">IF(Meldung!B46&lt;&gt;0,Meldung!B46,"")</f>
        <v/>
      </c>
      <c r="B33" s="37" t="str">
        <f aca="false">IF(A33="","",_xlfn.CONCAT(Meldung!E46,RIGHT(_xlfn.CONCAT("000000",Meldung!F46),6)))</f>
        <v/>
      </c>
      <c r="C33" s="38" t="str">
        <f aca="false">IF(A33="","",Meldung!$C$2)</f>
        <v/>
      </c>
      <c r="D33" s="38" t="str">
        <f aca="false">IF(A33="","",LEFT(B33,LEN(B33)-7))</f>
        <v/>
      </c>
      <c r="E33" s="39" t="str">
        <f aca="false">IF(A33="","",Meldung!L46)</f>
        <v/>
      </c>
      <c r="F33" s="40" t="str">
        <f aca="false">IF(A33="","",Meldung!C46)</f>
        <v/>
      </c>
      <c r="G33" s="38" t="str">
        <f aca="false">IF(A33="","",_xlfn.CONCAT("BL",IF(Meldung!I46&lt;&gt;"",IF(Meldung!J46&lt;&gt;0,"","-"),"*")))</f>
        <v/>
      </c>
    </row>
    <row r="34" customFormat="false" ht="12.8" hidden="false" customHeight="false" outlineLevel="0" collapsed="false">
      <c r="A34" s="32" t="str">
        <f aca="false">IF(Meldung!B47&lt;&gt;0,Meldung!B47,"")</f>
        <v/>
      </c>
      <c r="B34" s="37" t="str">
        <f aca="false">IF(A34="","",_xlfn.CONCAT(Meldung!E47,RIGHT(_xlfn.CONCAT("000000",Meldung!F47),6)))</f>
        <v/>
      </c>
      <c r="C34" s="38" t="str">
        <f aca="false">IF(A34="","",Meldung!$C$2)</f>
        <v/>
      </c>
      <c r="D34" s="38" t="str">
        <f aca="false">IF(A34="","",LEFT(B34,LEN(B34)-7))</f>
        <v/>
      </c>
      <c r="E34" s="39" t="str">
        <f aca="false">IF(A34="","",Meldung!L47)</f>
        <v/>
      </c>
      <c r="F34" s="40" t="str">
        <f aca="false">IF(A34="","",Meldung!C47)</f>
        <v/>
      </c>
      <c r="G34" s="38" t="str">
        <f aca="false">IF(A34="","",_xlfn.CONCAT("BL",IF(Meldung!I47&lt;&gt;"",IF(Meldung!J47&lt;&gt;0,"","-"),"*")))</f>
        <v/>
      </c>
    </row>
    <row r="35" customFormat="false" ht="12.8" hidden="false" customHeight="false" outlineLevel="0" collapsed="false">
      <c r="A35" s="32" t="str">
        <f aca="false">IF(Meldung!B48&lt;&gt;0,Meldung!B48,"")</f>
        <v/>
      </c>
      <c r="B35" s="37" t="str">
        <f aca="false">IF(A35="","",_xlfn.CONCAT(Meldung!E48,RIGHT(_xlfn.CONCAT("000000",Meldung!F48),6)))</f>
        <v/>
      </c>
      <c r="C35" s="38" t="str">
        <f aca="false">IF(A35="","",Meldung!$C$2)</f>
        <v/>
      </c>
      <c r="D35" s="38" t="str">
        <f aca="false">IF(A35="","",LEFT(B35,LEN(B35)-7))</f>
        <v/>
      </c>
      <c r="E35" s="39" t="str">
        <f aca="false">IF(A35="","",Meldung!L48)</f>
        <v/>
      </c>
      <c r="F35" s="40" t="str">
        <f aca="false">IF(A35="","",Meldung!C48)</f>
        <v/>
      </c>
      <c r="G35" s="38" t="str">
        <f aca="false">IF(A35="","",_xlfn.CONCAT("BL",IF(Meldung!I48&lt;&gt;"",IF(Meldung!J48&lt;&gt;0,"","-"),"*")))</f>
        <v/>
      </c>
    </row>
    <row r="36" customFormat="false" ht="12.8" hidden="false" customHeight="false" outlineLevel="0" collapsed="false">
      <c r="A36" s="32" t="str">
        <f aca="false">IF(Meldung!B49&lt;&gt;0,Meldung!B49,"")</f>
        <v/>
      </c>
      <c r="B36" s="37" t="str">
        <f aca="false">IF(A36="","",_xlfn.CONCAT(Meldung!E49,RIGHT(_xlfn.CONCAT("000000",Meldung!F49),6)))</f>
        <v/>
      </c>
      <c r="C36" s="38" t="str">
        <f aca="false">IF(A36="","",Meldung!$C$2)</f>
        <v/>
      </c>
      <c r="D36" s="38" t="str">
        <f aca="false">IF(A36="","",LEFT(B36,LEN(B36)-7))</f>
        <v/>
      </c>
      <c r="E36" s="39" t="str">
        <f aca="false">IF(A36="","",Meldung!L49)</f>
        <v/>
      </c>
      <c r="F36" s="40" t="str">
        <f aca="false">IF(A36="","",Meldung!C49)</f>
        <v/>
      </c>
      <c r="G36" s="38" t="str">
        <f aca="false">IF(A36="","",_xlfn.CONCAT("BL",IF(Meldung!I49&lt;&gt;"",IF(Meldung!J49&lt;&gt;0,"","-"),"*")))</f>
        <v/>
      </c>
    </row>
    <row r="37" customFormat="false" ht="12.8" hidden="false" customHeight="false" outlineLevel="0" collapsed="false">
      <c r="A37" s="32" t="str">
        <f aca="false">IF(Meldung!B50&lt;&gt;0,Meldung!B50,"")</f>
        <v/>
      </c>
      <c r="B37" s="37" t="str">
        <f aca="false">IF(A37="","",_xlfn.CONCAT(Meldung!E50,RIGHT(_xlfn.CONCAT("000000",Meldung!F50),6)))</f>
        <v/>
      </c>
      <c r="C37" s="38" t="str">
        <f aca="false">IF(A37="","",Meldung!$C$2)</f>
        <v/>
      </c>
      <c r="D37" s="38" t="str">
        <f aca="false">IF(A37="","",LEFT(B37,LEN(B37)-7))</f>
        <v/>
      </c>
      <c r="E37" s="39" t="str">
        <f aca="false">IF(A37="","",Meldung!L50)</f>
        <v/>
      </c>
      <c r="F37" s="40" t="str">
        <f aca="false">IF(A37="","",Meldung!C50)</f>
        <v/>
      </c>
      <c r="G37" s="38" t="str">
        <f aca="false">IF(A37="","",_xlfn.CONCAT("BL",IF(Meldung!I50&lt;&gt;"",IF(Meldung!J50&lt;&gt;0,"","-"),"*")))</f>
        <v/>
      </c>
    </row>
    <row r="38" customFormat="false" ht="12.8" hidden="false" customHeight="false" outlineLevel="0" collapsed="false">
      <c r="A38" s="32" t="str">
        <f aca="false">IF(Meldung!B51&lt;&gt;0,Meldung!B51,"")</f>
        <v/>
      </c>
      <c r="B38" s="37" t="str">
        <f aca="false">IF(A38="","",_xlfn.CONCAT(Meldung!E51,RIGHT(_xlfn.CONCAT("000000",Meldung!F51),6)))</f>
        <v/>
      </c>
      <c r="C38" s="38" t="str">
        <f aca="false">IF(A38="","",Meldung!$C$2)</f>
        <v/>
      </c>
      <c r="D38" s="38" t="str">
        <f aca="false">IF(A38="","",LEFT(B38,LEN(B38)-7))</f>
        <v/>
      </c>
      <c r="E38" s="39" t="str">
        <f aca="false">IF(A38="","",Meldung!L51)</f>
        <v/>
      </c>
      <c r="F38" s="40" t="str">
        <f aca="false">IF(A38="","",Meldung!C51)</f>
        <v/>
      </c>
      <c r="G38" s="38" t="str">
        <f aca="false">IF(A38="","",_xlfn.CONCAT("BL",IF(Meldung!I51&lt;&gt;"",IF(Meldung!J51&lt;&gt;0,"","-"),"*")))</f>
        <v/>
      </c>
    </row>
    <row r="39" customFormat="false" ht="12.8" hidden="false" customHeight="false" outlineLevel="0" collapsed="false">
      <c r="A39" s="32" t="str">
        <f aca="false">IF(Meldung!B52&lt;&gt;0,Meldung!B52,"")</f>
        <v/>
      </c>
      <c r="B39" s="37" t="str">
        <f aca="false">IF(A39="","",_xlfn.CONCAT(Meldung!E52,RIGHT(_xlfn.CONCAT("000000",Meldung!F52),6)))</f>
        <v/>
      </c>
      <c r="C39" s="38" t="str">
        <f aca="false">IF(A39="","",Meldung!$C$2)</f>
        <v/>
      </c>
      <c r="D39" s="38" t="str">
        <f aca="false">IF(A39="","",LEFT(B39,LEN(B39)-7))</f>
        <v/>
      </c>
      <c r="E39" s="39" t="str">
        <f aca="false">IF(A39="","",Meldung!L52)</f>
        <v/>
      </c>
      <c r="F39" s="40" t="str">
        <f aca="false">IF(A39="","",Meldung!C52)</f>
        <v/>
      </c>
      <c r="G39" s="38" t="str">
        <f aca="false">IF(A39="","",_xlfn.CONCAT("BL",IF(Meldung!I52&lt;&gt;"",IF(Meldung!J52&lt;&gt;0,"","-"),"*")))</f>
        <v/>
      </c>
    </row>
    <row r="40" customFormat="false" ht="12.8" hidden="false" customHeight="false" outlineLevel="0" collapsed="false">
      <c r="A40" s="32" t="str">
        <f aca="false">IF(Meldung!B53&lt;&gt;0,Meldung!B53,"")</f>
        <v/>
      </c>
      <c r="B40" s="37" t="str">
        <f aca="false">IF(A40="","",_xlfn.CONCAT(Meldung!E53,RIGHT(_xlfn.CONCAT("000000",Meldung!F53),6)))</f>
        <v/>
      </c>
      <c r="C40" s="38" t="str">
        <f aca="false">IF(A40="","",Meldung!$C$2)</f>
        <v/>
      </c>
      <c r="D40" s="38" t="str">
        <f aca="false">IF(A40="","",LEFT(B40,LEN(B40)-7))</f>
        <v/>
      </c>
      <c r="E40" s="39" t="str">
        <f aca="false">IF(A40="","",Meldung!L53)</f>
        <v/>
      </c>
      <c r="F40" s="40" t="str">
        <f aca="false">IF(A40="","",Meldung!C53)</f>
        <v/>
      </c>
      <c r="G40" s="38" t="str">
        <f aca="false">IF(A40="","",_xlfn.CONCAT("BL",IF(Meldung!I53&lt;&gt;"",IF(Meldung!J53&lt;&gt;0,"","-"),"*")))</f>
        <v/>
      </c>
    </row>
    <row r="41" customFormat="false" ht="12.8" hidden="false" customHeight="false" outlineLevel="0" collapsed="false">
      <c r="A41" s="32" t="str">
        <f aca="false">IF(Meldung!B54&lt;&gt;0,Meldung!B54,"")</f>
        <v/>
      </c>
      <c r="B41" s="37" t="str">
        <f aca="false">IF(A41="","",_xlfn.CONCAT(Meldung!E54,RIGHT(_xlfn.CONCAT("000000",Meldung!F54),6)))</f>
        <v/>
      </c>
      <c r="C41" s="38" t="str">
        <f aca="false">IF(A41="","",Meldung!$C$2)</f>
        <v/>
      </c>
      <c r="D41" s="38" t="str">
        <f aca="false">IF(A41="","",LEFT(B41,LEN(B41)-7))</f>
        <v/>
      </c>
      <c r="E41" s="39" t="str">
        <f aca="false">IF(A41="","",Meldung!L54)</f>
        <v/>
      </c>
      <c r="F41" s="40" t="str">
        <f aca="false">IF(A41="","",Meldung!C54)</f>
        <v/>
      </c>
      <c r="G41" s="38" t="str">
        <f aca="false">IF(A41="","",_xlfn.CONCAT("BL",IF(Meldung!I54&lt;&gt;"",IF(Meldung!J54&lt;&gt;0,"","-"),"*")))</f>
        <v/>
      </c>
    </row>
    <row r="42" customFormat="false" ht="12.8" hidden="false" customHeight="false" outlineLevel="0" collapsed="false">
      <c r="A42" s="32" t="str">
        <f aca="false">IF(Meldung!B55&lt;&gt;0,Meldung!B55,"")</f>
        <v/>
      </c>
      <c r="B42" s="37" t="str">
        <f aca="false">IF(A42="","",_xlfn.CONCAT(Meldung!E55,RIGHT(_xlfn.CONCAT("000000",Meldung!F55),6)))</f>
        <v/>
      </c>
      <c r="C42" s="38" t="str">
        <f aca="false">IF(A42="","",Meldung!$C$2)</f>
        <v/>
      </c>
      <c r="D42" s="38" t="str">
        <f aca="false">IF(A42="","",LEFT(B42,LEN(B42)-7))</f>
        <v/>
      </c>
      <c r="E42" s="39" t="str">
        <f aca="false">IF(A42="","",Meldung!L55)</f>
        <v/>
      </c>
      <c r="F42" s="40" t="str">
        <f aca="false">IF(A42="","",Meldung!C55)</f>
        <v/>
      </c>
      <c r="G42" s="38" t="str">
        <f aca="false">IF(A42="","",_xlfn.CONCAT("BL",IF(Meldung!I55&lt;&gt;"",IF(Meldung!J55&lt;&gt;0,"","-"),"*")))</f>
        <v/>
      </c>
    </row>
    <row r="43" customFormat="false" ht="12.8" hidden="false" customHeight="false" outlineLevel="0" collapsed="false">
      <c r="A43" s="32" t="str">
        <f aca="false">IF(Meldung!B56&lt;&gt;0,Meldung!B56,"")</f>
        <v/>
      </c>
      <c r="B43" s="37" t="str">
        <f aca="false">IF(A43="","",_xlfn.CONCAT(Meldung!E56,RIGHT(_xlfn.CONCAT("000000",Meldung!F56),6)))</f>
        <v/>
      </c>
      <c r="C43" s="38" t="str">
        <f aca="false">IF(A43="","",Meldung!$C$2)</f>
        <v/>
      </c>
      <c r="D43" s="38" t="str">
        <f aca="false">IF(A43="","",LEFT(B43,LEN(B43)-7))</f>
        <v/>
      </c>
      <c r="E43" s="39" t="str">
        <f aca="false">IF(A43="","",Meldung!L56)</f>
        <v/>
      </c>
      <c r="F43" s="40" t="str">
        <f aca="false">IF(A43="","",Meldung!C56)</f>
        <v/>
      </c>
      <c r="G43" s="38" t="str">
        <f aca="false">IF(A43="","",_xlfn.CONCAT("BL",IF(Meldung!I56&lt;&gt;"",IF(Meldung!J56&lt;&gt;0,"","-"),"*")))</f>
        <v/>
      </c>
    </row>
    <row r="44" customFormat="false" ht="12.8" hidden="false" customHeight="false" outlineLevel="0" collapsed="false">
      <c r="A44" s="32" t="str">
        <f aca="false">IF(Meldung!B57&lt;&gt;0,Meldung!B57,"")</f>
        <v/>
      </c>
      <c r="B44" s="37" t="str">
        <f aca="false">IF(A44="","",_xlfn.CONCAT(Meldung!E57,RIGHT(_xlfn.CONCAT("000000",Meldung!F57),6)))</f>
        <v/>
      </c>
      <c r="C44" s="38" t="str">
        <f aca="false">IF(A44="","",Meldung!$C$2)</f>
        <v/>
      </c>
      <c r="D44" s="38" t="str">
        <f aca="false">IF(A44="","",LEFT(B44,LEN(B44)-7))</f>
        <v/>
      </c>
      <c r="E44" s="39" t="str">
        <f aca="false">IF(A44="","",Meldung!L57)</f>
        <v/>
      </c>
      <c r="F44" s="40" t="str">
        <f aca="false">IF(A44="","",Meldung!C57)</f>
        <v/>
      </c>
      <c r="G44" s="38" t="str">
        <f aca="false">IF(A44="","",_xlfn.CONCAT("BL",IF(Meldung!I57&lt;&gt;"",IF(Meldung!J57&lt;&gt;0,"","-"),"*")))</f>
        <v/>
      </c>
    </row>
    <row r="45" customFormat="false" ht="12.8" hidden="false" customHeight="false" outlineLevel="0" collapsed="false">
      <c r="A45" s="32" t="str">
        <f aca="false">IF(Meldung!B58&lt;&gt;0,Meldung!B58,"")</f>
        <v/>
      </c>
      <c r="B45" s="37" t="str">
        <f aca="false">IF(A45="","",_xlfn.CONCAT(Meldung!E58,RIGHT(_xlfn.CONCAT("000000",Meldung!F58),6)))</f>
        <v/>
      </c>
      <c r="C45" s="38" t="str">
        <f aca="false">IF(A45="","",Meldung!$C$2)</f>
        <v/>
      </c>
      <c r="D45" s="38" t="str">
        <f aca="false">IF(A45="","",LEFT(B45,LEN(B45)-7))</f>
        <v/>
      </c>
      <c r="E45" s="39" t="str">
        <f aca="false">IF(A45="","",Meldung!L58)</f>
        <v/>
      </c>
      <c r="F45" s="40" t="str">
        <f aca="false">IF(A45="","",Meldung!C58)</f>
        <v/>
      </c>
      <c r="G45" s="38" t="str">
        <f aca="false">IF(A45="","",_xlfn.CONCAT("BL",IF(Meldung!I58&lt;&gt;"",IF(Meldung!J58&lt;&gt;0,"","-"),"*")))</f>
        <v/>
      </c>
    </row>
    <row r="46" customFormat="false" ht="12.8" hidden="false" customHeight="false" outlineLevel="0" collapsed="false">
      <c r="A46" s="32" t="str">
        <f aca="false">IF(Meldung!B59&lt;&gt;0,Meldung!B59,"")</f>
        <v/>
      </c>
      <c r="B46" s="37" t="str">
        <f aca="false">IF(A46="","",_xlfn.CONCAT(Meldung!E59,RIGHT(_xlfn.CONCAT("000000",Meldung!F59),6)))</f>
        <v/>
      </c>
      <c r="C46" s="38" t="str">
        <f aca="false">IF(A46="","",Meldung!$C$2)</f>
        <v/>
      </c>
      <c r="D46" s="38" t="str">
        <f aca="false">IF(A46="","",LEFT(B46,LEN(B46)-7))</f>
        <v/>
      </c>
      <c r="E46" s="39" t="str">
        <f aca="false">IF(A46="","",Meldung!L59)</f>
        <v/>
      </c>
      <c r="F46" s="40" t="str">
        <f aca="false">IF(A46="","",Meldung!C59)</f>
        <v/>
      </c>
      <c r="G46" s="38" t="str">
        <f aca="false">IF(A46="","",_xlfn.CONCAT("BL",IF(Meldung!I59&lt;&gt;"",IF(Meldung!J59&lt;&gt;0,"","-"),"*")))</f>
        <v/>
      </c>
    </row>
    <row r="47" customFormat="false" ht="12.8" hidden="false" customHeight="false" outlineLevel="0" collapsed="false">
      <c r="A47" s="32" t="str">
        <f aca="false">IF(Meldung!B60&lt;&gt;0,Meldung!B60,"")</f>
        <v/>
      </c>
      <c r="B47" s="37" t="str">
        <f aca="false">IF(A47="","",_xlfn.CONCAT(Meldung!E60,RIGHT(_xlfn.CONCAT("000000",Meldung!F60),6)))</f>
        <v/>
      </c>
      <c r="C47" s="38" t="str">
        <f aca="false">IF(A47="","",Meldung!$C$2)</f>
        <v/>
      </c>
      <c r="D47" s="38" t="str">
        <f aca="false">IF(A47="","",LEFT(B47,LEN(B47)-7))</f>
        <v/>
      </c>
      <c r="E47" s="39" t="str">
        <f aca="false">IF(A47="","",Meldung!L60)</f>
        <v/>
      </c>
      <c r="F47" s="40" t="str">
        <f aca="false">IF(A47="","",Meldung!C60)</f>
        <v/>
      </c>
      <c r="G47" s="38" t="str">
        <f aca="false">IF(A47="","",_xlfn.CONCAT("BL",IF(Meldung!I60&lt;&gt;"",IF(Meldung!J60&lt;&gt;0,"","-"),"*")))</f>
        <v/>
      </c>
    </row>
    <row r="48" customFormat="false" ht="12.8" hidden="false" customHeight="false" outlineLevel="0" collapsed="false">
      <c r="A48" s="32" t="str">
        <f aca="false">IF(Meldung!B61&lt;&gt;0,Meldung!B61,"")</f>
        <v/>
      </c>
      <c r="B48" s="37" t="str">
        <f aca="false">IF(A48="","",_xlfn.CONCAT(Meldung!E61,RIGHT(_xlfn.CONCAT("000000",Meldung!F61),6)))</f>
        <v/>
      </c>
      <c r="C48" s="38" t="str">
        <f aca="false">IF(A48="","",Meldung!$C$2)</f>
        <v/>
      </c>
      <c r="D48" s="38" t="str">
        <f aca="false">IF(A48="","",LEFT(B48,LEN(B48)-7))</f>
        <v/>
      </c>
      <c r="E48" s="39" t="str">
        <f aca="false">IF(A48="","",Meldung!L61)</f>
        <v/>
      </c>
      <c r="F48" s="40" t="str">
        <f aca="false">IF(A48="","",Meldung!C61)</f>
        <v/>
      </c>
      <c r="G48" s="38" t="str">
        <f aca="false">IF(A48="","",_xlfn.CONCAT("BL",IF(Meldung!I61&lt;&gt;"",IF(Meldung!J61&lt;&gt;0,"","-"),"*")))</f>
        <v/>
      </c>
    </row>
    <row r="49" customFormat="false" ht="12.8" hidden="false" customHeight="false" outlineLevel="0" collapsed="false">
      <c r="A49" s="32" t="str">
        <f aca="false">IF(Meldung!B62&lt;&gt;0,Meldung!B62,"")</f>
        <v/>
      </c>
      <c r="B49" s="37" t="str">
        <f aca="false">IF(A49="","",_xlfn.CONCAT(Meldung!E62,RIGHT(_xlfn.CONCAT("000000",Meldung!F62),6)))</f>
        <v/>
      </c>
      <c r="C49" s="38" t="str">
        <f aca="false">IF(A49="","",Meldung!$C$2)</f>
        <v/>
      </c>
      <c r="D49" s="38" t="str">
        <f aca="false">IF(A49="","",LEFT(B49,LEN(B49)-7))</f>
        <v/>
      </c>
      <c r="E49" s="39" t="str">
        <f aca="false">IF(A49="","",Meldung!L62)</f>
        <v/>
      </c>
      <c r="F49" s="40" t="str">
        <f aca="false">IF(A49="","",Meldung!C62)</f>
        <v/>
      </c>
      <c r="G49" s="38" t="str">
        <f aca="false">IF(A49="","",_xlfn.CONCAT("BL",IF(Meldung!I62&lt;&gt;"",IF(Meldung!J62&lt;&gt;0,"","-"),"*")))</f>
        <v/>
      </c>
    </row>
    <row r="50" customFormat="false" ht="12.8" hidden="false" customHeight="false" outlineLevel="0" collapsed="false">
      <c r="A50" s="32" t="str">
        <f aca="false">IF(Meldung!B63&lt;&gt;0,Meldung!B63,"")</f>
        <v/>
      </c>
      <c r="B50" s="37" t="str">
        <f aca="false">IF(A50="","",_xlfn.CONCAT(Meldung!E63,RIGHT(_xlfn.CONCAT("000000",Meldung!F63),6)))</f>
        <v/>
      </c>
      <c r="C50" s="38" t="str">
        <f aca="false">IF(A50="","",Meldung!$C$2)</f>
        <v/>
      </c>
      <c r="D50" s="38" t="str">
        <f aca="false">IF(A50="","",LEFT(B50,LEN(B50)-7))</f>
        <v/>
      </c>
      <c r="E50" s="39" t="str">
        <f aca="false">IF(A50="","",Meldung!L63)</f>
        <v/>
      </c>
      <c r="F50" s="40" t="str">
        <f aca="false">IF(A50="","",Meldung!C63)</f>
        <v/>
      </c>
      <c r="G50" s="38" t="str">
        <f aca="false">IF(A50="","",_xlfn.CONCAT("BL",IF(Meldung!I63&lt;&gt;"",IF(Meldung!J63&lt;&gt;0,"","-"),"*")))</f>
        <v/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2023-03-01T12:07:43Z</dcterms:created>
  <dc:creator>Holger </dc:creator>
  <dc:description/>
  <dc:language>de-DE</dc:language>
  <cp:lastModifiedBy>Holger Pabst</cp:lastModifiedBy>
  <dcterms:modified xsi:type="dcterms:W3CDTF">2024-04-18T21:53:53Z</dcterms:modified>
  <cp:revision>9</cp:revision>
  <dc:subject/>
  <dc:title>Meldeformular KM/LM/DM WA im Freien</dc:title>
</cp:coreProperties>
</file>