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810b7873dec835e/Dokumente/SVBB/Bogenreferent/2019 - Jacob Lindemann/2025/im Freien/"/>
    </mc:Choice>
  </mc:AlternateContent>
  <xr:revisionPtr revIDLastSave="81" documentId="8_{67E2FA9C-2792-4676-8DC0-08404C332F1E}" xr6:coauthVersionLast="47" xr6:coauthVersionMax="47" xr10:uidLastSave="{7ACDC657-0D18-4F6E-A1D2-CF23A143A541}"/>
  <bookViews>
    <workbookView xWindow="-108" yWindow="-108" windowWidth="23256" windowHeight="12456" tabRatio="500" xr2:uid="{00000000-000D-0000-FFFF-FFFF00000000}"/>
  </bookViews>
  <sheets>
    <sheet name="Meldung" sheetId="1" r:id="rId1"/>
    <sheet name="Data" sheetId="2" state="hidden" r:id="rId2"/>
    <sheet name="Apollon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22" i="3" l="1"/>
  <c r="G22" i="3" s="1"/>
  <c r="A21" i="3"/>
  <c r="B21" i="3" s="1"/>
  <c r="A20" i="3"/>
  <c r="C20" i="3" s="1"/>
  <c r="A19" i="3"/>
  <c r="D19" i="3" s="1"/>
  <c r="A18" i="3"/>
  <c r="G18" i="3" s="1"/>
  <c r="A17" i="3"/>
  <c r="B17" i="3" s="1"/>
  <c r="A16" i="3"/>
  <c r="G16" i="3" s="1"/>
  <c r="A15" i="3"/>
  <c r="B15" i="3" s="1"/>
  <c r="A14" i="3"/>
  <c r="C14" i="3" s="1"/>
  <c r="A13" i="3"/>
  <c r="D13" i="3" s="1"/>
  <c r="A12" i="3"/>
  <c r="G12" i="3" s="1"/>
  <c r="A11" i="3"/>
  <c r="B11" i="3" s="1"/>
  <c r="A10" i="3"/>
  <c r="G10" i="3" s="1"/>
  <c r="A9" i="3"/>
  <c r="B9" i="3" s="1"/>
  <c r="A8" i="3"/>
  <c r="C8" i="3" s="1"/>
  <c r="A7" i="3"/>
  <c r="D7" i="3" s="1"/>
  <c r="A6" i="3"/>
  <c r="G6" i="3" s="1"/>
  <c r="A5" i="3"/>
  <c r="B5" i="3" s="1"/>
  <c r="D5" i="3" s="1"/>
  <c r="A4" i="3"/>
  <c r="G4" i="3" s="1"/>
  <c r="A3" i="3"/>
  <c r="B3" i="3" s="1"/>
  <c r="A2" i="3"/>
  <c r="C2" i="3" s="1"/>
  <c r="F44" i="1"/>
  <c r="K44" i="1" s="1"/>
  <c r="A44" i="1"/>
  <c r="F43" i="1"/>
  <c r="K43" i="1" s="1"/>
  <c r="A43" i="1"/>
  <c r="F42" i="1"/>
  <c r="K42" i="1" s="1"/>
  <c r="A42" i="1"/>
  <c r="F41" i="1"/>
  <c r="K41" i="1" s="1"/>
  <c r="A41" i="1"/>
  <c r="F40" i="1"/>
  <c r="K40" i="1" s="1"/>
  <c r="A40" i="1"/>
  <c r="F39" i="1"/>
  <c r="K39" i="1" s="1"/>
  <c r="A39" i="1"/>
  <c r="F38" i="1"/>
  <c r="K38" i="1" s="1"/>
  <c r="A38" i="1"/>
  <c r="F37" i="1"/>
  <c r="K37" i="1" s="1"/>
  <c r="A37" i="1"/>
  <c r="F36" i="1"/>
  <c r="K36" i="1" s="1"/>
  <c r="A36" i="1"/>
  <c r="F35" i="1"/>
  <c r="K35" i="1" s="1"/>
  <c r="A35" i="1"/>
  <c r="F34" i="1"/>
  <c r="K34" i="1" s="1"/>
  <c r="A34" i="1"/>
  <c r="F33" i="1"/>
  <c r="K33" i="1" s="1"/>
  <c r="A33" i="1"/>
  <c r="F32" i="1"/>
  <c r="K32" i="1" s="1"/>
  <c r="A32" i="1"/>
  <c r="F31" i="1"/>
  <c r="K31" i="1" s="1"/>
  <c r="A31" i="1"/>
  <c r="F30" i="1"/>
  <c r="K30" i="1" s="1"/>
  <c r="A30" i="1"/>
  <c r="F29" i="1"/>
  <c r="K29" i="1" s="1"/>
  <c r="A29" i="1"/>
  <c r="F28" i="1"/>
  <c r="K28" i="1" s="1"/>
  <c r="A28" i="1"/>
  <c r="F27" i="1"/>
  <c r="K27" i="1" s="1"/>
  <c r="A27" i="1"/>
  <c r="F26" i="1"/>
  <c r="K26" i="1" s="1"/>
  <c r="A26" i="1"/>
  <c r="F25" i="1"/>
  <c r="K25" i="1" s="1"/>
  <c r="A25" i="1"/>
  <c r="F24" i="1"/>
  <c r="K24" i="1" s="1"/>
  <c r="A24" i="1"/>
  <c r="F23" i="1"/>
  <c r="K23" i="1" s="1"/>
  <c r="A23" i="1"/>
  <c r="F22" i="1"/>
  <c r="K22" i="1" s="1"/>
  <c r="A22" i="1"/>
  <c r="F21" i="1"/>
  <c r="K21" i="1" s="1"/>
  <c r="A21" i="1"/>
  <c r="F20" i="1"/>
  <c r="K20" i="1" s="1"/>
  <c r="A20" i="1"/>
  <c r="F19" i="1"/>
  <c r="K19" i="1" s="1"/>
  <c r="F18" i="1"/>
  <c r="K18" i="1" s="1"/>
  <c r="F17" i="1"/>
  <c r="K17" i="1" s="1"/>
  <c r="F16" i="1"/>
  <c r="K16" i="1" s="1"/>
  <c r="F15" i="1"/>
  <c r="K15" i="1" s="1"/>
  <c r="A15" i="1"/>
  <c r="D1" i="1"/>
  <c r="A16" i="1" l="1"/>
  <c r="F12" i="3"/>
  <c r="F16" i="3"/>
  <c r="D12" i="3"/>
  <c r="E12" i="3"/>
  <c r="D10" i="3"/>
  <c r="B19" i="3"/>
  <c r="C5" i="3"/>
  <c r="E10" i="3"/>
  <c r="C17" i="3"/>
  <c r="F10" i="3"/>
  <c r="D17" i="3"/>
  <c r="G20" i="3"/>
  <c r="C6" i="3"/>
  <c r="E17" i="3"/>
  <c r="F6" i="3"/>
  <c r="C11" i="3"/>
  <c r="F14" i="3"/>
  <c r="F17" i="3"/>
  <c r="E21" i="3"/>
  <c r="E6" i="3"/>
  <c r="D11" i="3"/>
  <c r="F21" i="3"/>
  <c r="E11" i="3"/>
  <c r="E15" i="3"/>
  <c r="B18" i="3"/>
  <c r="G21" i="3"/>
  <c r="F8" i="3"/>
  <c r="F11" i="3"/>
  <c r="F15" i="3"/>
  <c r="C18" i="3"/>
  <c r="D18" i="3"/>
  <c r="D22" i="3"/>
  <c r="E9" i="3"/>
  <c r="B12" i="3"/>
  <c r="D16" i="3"/>
  <c r="E18" i="3"/>
  <c r="E22" i="3"/>
  <c r="F9" i="3"/>
  <c r="C12" i="3"/>
  <c r="E16" i="3"/>
  <c r="F18" i="3"/>
  <c r="F22" i="3"/>
  <c r="B6" i="3"/>
  <c r="D6" i="3" s="1"/>
  <c r="E5" i="3"/>
  <c r="F5" i="3"/>
  <c r="E4" i="3"/>
  <c r="F4" i="3"/>
  <c r="F3" i="3"/>
  <c r="E3" i="3"/>
  <c r="F2" i="3"/>
  <c r="B7" i="3"/>
  <c r="G8" i="3"/>
  <c r="B13" i="3"/>
  <c r="G14" i="3"/>
  <c r="C7" i="3"/>
  <c r="B8" i="3"/>
  <c r="G9" i="3"/>
  <c r="G15" i="3"/>
  <c r="C19" i="3"/>
  <c r="B20" i="3"/>
  <c r="C3" i="3"/>
  <c r="B4" i="3"/>
  <c r="D4" i="3" s="1"/>
  <c r="G5" i="3"/>
  <c r="E7" i="3"/>
  <c r="D8" i="3"/>
  <c r="C9" i="3"/>
  <c r="B10" i="3"/>
  <c r="G11" i="3"/>
  <c r="E13" i="3"/>
  <c r="D14" i="3"/>
  <c r="C15" i="3"/>
  <c r="B16" i="3"/>
  <c r="G17" i="3"/>
  <c r="E19" i="3"/>
  <c r="D20" i="3"/>
  <c r="C21" i="3"/>
  <c r="B22" i="3"/>
  <c r="E2" i="3"/>
  <c r="D3" i="3"/>
  <c r="C4" i="3"/>
  <c r="F7" i="3"/>
  <c r="E8" i="3"/>
  <c r="D9" i="3"/>
  <c r="C10" i="3"/>
  <c r="F13" i="3"/>
  <c r="E14" i="3"/>
  <c r="D15" i="3"/>
  <c r="C16" i="3"/>
  <c r="F19" i="3"/>
  <c r="E20" i="3"/>
  <c r="D21" i="3"/>
  <c r="C22" i="3"/>
  <c r="G7" i="3"/>
  <c r="G13" i="3"/>
  <c r="G19" i="3"/>
  <c r="F20" i="3"/>
  <c r="G2" i="3"/>
  <c r="B2" i="3"/>
  <c r="D2" i="3" s="1"/>
  <c r="G3" i="3"/>
  <c r="C13" i="3"/>
  <c r="B14" i="3"/>
  <c r="A17" i="1" l="1"/>
  <c r="A19" i="1" s="1"/>
  <c r="A18" i="1"/>
</calcChain>
</file>

<file path=xl/sharedStrings.xml><?xml version="1.0" encoding="utf-8"?>
<sst xmlns="http://schemas.openxmlformats.org/spreadsheetml/2006/main" count="61" uniqueCount="59">
  <si>
    <t>Meldung</t>
  </si>
  <si>
    <t>Schützenverband Berlin-Brandenburg e.V.</t>
  </si>
  <si>
    <t>Verein:</t>
  </si>
  <si>
    <t>Meldungen bitte an:</t>
  </si>
  <si>
    <t>Meldung durch:</t>
  </si>
  <si>
    <t>bogen@svbb.org</t>
  </si>
  <si>
    <t>E-Mail Adresse:</t>
  </si>
  <si>
    <t>Ausrichter:</t>
  </si>
  <si>
    <t>Zur</t>
  </si>
  <si>
    <t>Jacob Lindemann</t>
  </si>
  <si>
    <t>Bitte nur die blau markierten Felder ausfüllen</t>
  </si>
  <si>
    <t>Meldung zur</t>
  </si>
  <si>
    <t xml:space="preserve">Nr. </t>
  </si>
  <si>
    <t>Name, Vorname</t>
  </si>
  <si>
    <t>Geb.-Datum</t>
  </si>
  <si>
    <t>Geschlecht</t>
  </si>
  <si>
    <t>Pass-Nr.</t>
  </si>
  <si>
    <t>Altersklasse</t>
  </si>
  <si>
    <t>Bogenklasse</t>
  </si>
  <si>
    <t>LM</t>
  </si>
  <si>
    <t>DM</t>
  </si>
  <si>
    <t>Bemerkungen</t>
  </si>
  <si>
    <t>Kl.-Nr</t>
  </si>
  <si>
    <t>Altersklassen im Sportjahr</t>
  </si>
  <si>
    <t>Jugend</t>
  </si>
  <si>
    <t>Alter</t>
  </si>
  <si>
    <t>Bezeichnung</t>
  </si>
  <si>
    <t>Klassen-Nr.</t>
  </si>
  <si>
    <t>Schüler C</t>
  </si>
  <si>
    <t>Compound</t>
  </si>
  <si>
    <t>Schüler B</t>
  </si>
  <si>
    <t>Schüler A</t>
  </si>
  <si>
    <t>Junioren</t>
  </si>
  <si>
    <t>Damen/Herren</t>
  </si>
  <si>
    <t>Masters</t>
  </si>
  <si>
    <t>Senioren</t>
  </si>
  <si>
    <t>Bogenklassen</t>
  </si>
  <si>
    <t>Blankbogen</t>
  </si>
  <si>
    <t>Daumenring</t>
  </si>
  <si>
    <t>Langbogen</t>
  </si>
  <si>
    <t>Recurve</t>
  </si>
  <si>
    <t>Trad. Bogen</t>
  </si>
  <si>
    <t>svbb</t>
  </si>
  <si>
    <t>← Ja, das ist Absicht :-)</t>
  </si>
  <si>
    <t>Pass-Nr</t>
  </si>
  <si>
    <t>Verein</t>
  </si>
  <si>
    <t>VereinNr</t>
  </si>
  <si>
    <t>Klasse</t>
  </si>
  <si>
    <t>Geb.Datum</t>
  </si>
  <si>
    <t>Land</t>
  </si>
  <si>
    <t>Quali</t>
  </si>
  <si>
    <t>Bemerkung</t>
  </si>
  <si>
    <t>Veranstalter:</t>
  </si>
  <si>
    <t>melde ich verbindlich folgende Personen:</t>
  </si>
  <si>
    <t>Landesbogenreferent:</t>
  </si>
  <si>
    <t>Allen gemeldeten Personen sind die Sicherheits- und Verhaltensregeln gemäß § 0.2 und § 6.3.2 der Sportordnung des Deutschen Schützenbundes bekannt.</t>
  </si>
  <si>
    <t>Abweichungen hinsichtlich der Altersklasse, eines Gastschießens, Ergebnisses z.Q., etc. bitte unter 'Bemerkungen' eintragen.</t>
  </si>
  <si>
    <t>info@1bbs.de</t>
  </si>
  <si>
    <t>KM WA Bogen im Freien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</si>
</sst>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\-0000000"/>
  </numFmts>
  <fonts count="6" x14ac:knownFonts="1"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0"/>
      <color rgb="FF3333FF"/>
      <name val="Arial"/>
      <family val="2"/>
    </font>
    <font>
      <u/>
      <sz val="10"/>
      <color rgb="FF3333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FE7F5"/>
        <bgColor rgb="FFCCFFFF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left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FF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657545</xdr:colOff>
      <xdr:row>4</xdr:row>
      <xdr:rowOff>101532</xdr:rowOff>
    </xdr:to>
    <xdr:pic>
      <xdr:nvPicPr>
        <xdr:cNvPr id="4" name="Bild2">
          <a:extLst>
            <a:ext uri="{FF2B5EF4-FFF2-40B4-BE49-F238E27FC236}">
              <a16:creationId xmlns:a16="http://schemas.microsoft.com/office/drawing/2014/main" id="{79475BA7-64A3-461E-9122-4042E618D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900000" cy="8219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showGridLines="0" tabSelected="1" view="pageLayout" zoomScaleNormal="110" workbookViewId="0">
      <selection activeCell="C2" sqref="C2:D2"/>
    </sheetView>
  </sheetViews>
  <sheetFormatPr baseColWidth="10" defaultColWidth="11.5546875" defaultRowHeight="13.2" x14ac:dyDescent="0.25"/>
  <cols>
    <col min="1" max="1" width="3.5546875" customWidth="1"/>
    <col min="2" max="2" width="26" customWidth="1"/>
    <col min="3" max="3" width="11.109375" customWidth="1"/>
    <col min="5" max="5" width="14.6640625" customWidth="1"/>
    <col min="6" max="6" width="13.44140625" customWidth="1"/>
    <col min="7" max="7" width="13.109375" customWidth="1"/>
    <col min="8" max="8" width="5.88671875" customWidth="1"/>
    <col min="9" max="9" width="5.5546875" customWidth="1"/>
    <col min="10" max="10" width="25.6640625" customWidth="1"/>
    <col min="11" max="11" width="6.44140625" hidden="1" customWidth="1"/>
  </cols>
  <sheetData>
    <row r="1" spans="1:11" s="12" customFormat="1" ht="17.399999999999999" x14ac:dyDescent="0.3">
      <c r="C1" s="2" t="s">
        <v>0</v>
      </c>
      <c r="D1" s="14">
        <f>Data!C1</f>
        <v>2025</v>
      </c>
      <c r="J1" s="13" t="s">
        <v>1</v>
      </c>
    </row>
    <row r="2" spans="1:11" x14ac:dyDescent="0.25">
      <c r="B2" s="15" t="s">
        <v>2</v>
      </c>
      <c r="C2" s="20"/>
      <c r="D2" s="20"/>
      <c r="I2" s="16" t="s">
        <v>3</v>
      </c>
    </row>
    <row r="3" spans="1:11" x14ac:dyDescent="0.25">
      <c r="B3" s="15" t="s">
        <v>4</v>
      </c>
      <c r="C3" s="20"/>
      <c r="D3" s="20"/>
      <c r="I3" s="15" t="s">
        <v>52</v>
      </c>
      <c r="J3" s="18" t="s">
        <v>5</v>
      </c>
      <c r="K3" s="17"/>
    </row>
    <row r="4" spans="1:11" x14ac:dyDescent="0.25">
      <c r="B4" s="15" t="s">
        <v>6</v>
      </c>
      <c r="C4" s="20"/>
      <c r="D4" s="20"/>
      <c r="I4" s="15" t="s">
        <v>7</v>
      </c>
      <c r="J4" s="18" t="s">
        <v>57</v>
      </c>
      <c r="K4" s="17"/>
    </row>
    <row r="5" spans="1:11" x14ac:dyDescent="0.25">
      <c r="I5" s="17"/>
      <c r="J5" s="17"/>
      <c r="K5" s="17"/>
    </row>
    <row r="6" spans="1:11" x14ac:dyDescent="0.25">
      <c r="I6" s="17"/>
    </row>
    <row r="7" spans="1:11" x14ac:dyDescent="0.25">
      <c r="A7" s="15" t="s">
        <v>8</v>
      </c>
      <c r="B7" s="3" t="s">
        <v>58</v>
      </c>
      <c r="C7" t="s">
        <v>53</v>
      </c>
      <c r="I7" s="16" t="s">
        <v>54</v>
      </c>
      <c r="J7" t="s">
        <v>9</v>
      </c>
    </row>
    <row r="8" spans="1:11" x14ac:dyDescent="0.25">
      <c r="A8" s="15"/>
      <c r="B8" s="3"/>
      <c r="G8" s="4"/>
    </row>
    <row r="9" spans="1:11" x14ac:dyDescent="0.25">
      <c r="A9" t="s">
        <v>10</v>
      </c>
    </row>
    <row r="10" spans="1:11" x14ac:dyDescent="0.25">
      <c r="A10" t="s">
        <v>56</v>
      </c>
    </row>
    <row r="11" spans="1:11" x14ac:dyDescent="0.25">
      <c r="A11" t="s">
        <v>55</v>
      </c>
    </row>
    <row r="13" spans="1:11" x14ac:dyDescent="0.25">
      <c r="H13" s="21" t="s">
        <v>11</v>
      </c>
      <c r="I13" s="21"/>
    </row>
    <row r="14" spans="1:11" s="4" customFormat="1" x14ac:dyDescent="0.25">
      <c r="A14" s="3" t="s">
        <v>12</v>
      </c>
      <c r="B14" s="4" t="s">
        <v>13</v>
      </c>
      <c r="C14" s="4" t="s">
        <v>14</v>
      </c>
      <c r="D14" s="4" t="s">
        <v>15</v>
      </c>
      <c r="E14" s="3" t="s">
        <v>16</v>
      </c>
      <c r="F14" s="3" t="s">
        <v>17</v>
      </c>
      <c r="G14" s="4" t="s">
        <v>18</v>
      </c>
      <c r="H14" s="3" t="s">
        <v>19</v>
      </c>
      <c r="I14" s="3" t="s">
        <v>20</v>
      </c>
      <c r="J14" s="4" t="s">
        <v>21</v>
      </c>
      <c r="K14" s="4" t="s">
        <v>22</v>
      </c>
    </row>
    <row r="15" spans="1:11" x14ac:dyDescent="0.25">
      <c r="A15" s="1" t="str">
        <f>IF($B15&lt;&gt;0,1,"")</f>
        <v/>
      </c>
      <c r="B15" s="5"/>
      <c r="C15" s="6"/>
      <c r="D15" s="7"/>
      <c r="E15" s="19"/>
      <c r="F15" s="1" t="str">
        <f>IF(C15&lt;&gt;0,VLOOKUP(Data!$C$1-YEAR(C15),Data!$A$4:$D$11,2),"")</f>
        <v/>
      </c>
      <c r="G15" s="5"/>
      <c r="H15" s="7"/>
      <c r="I15" s="7"/>
      <c r="J15" s="5"/>
      <c r="K15" s="8" t="e">
        <f>VLOOKUP(G15,Data!$A$18:$B$23,2)+VLOOKUP(F15,Data!$B$4:$C$11,2,0)+IF(D15="weiblich",1,0)</f>
        <v>#N/A</v>
      </c>
    </row>
    <row r="16" spans="1:11" x14ac:dyDescent="0.25">
      <c r="A16" s="1" t="str">
        <f>IF($B16&lt;&gt;0,MAX($A$15:$A15)+1,"")</f>
        <v/>
      </c>
      <c r="B16" s="5"/>
      <c r="C16" s="6"/>
      <c r="D16" s="7"/>
      <c r="E16" s="19"/>
      <c r="F16" s="1" t="str">
        <f>IF(C16&lt;&gt;0,VLOOKUP(Data!$C$1-YEAR(C16),Data!$A$4:$D$11,2),"")</f>
        <v/>
      </c>
      <c r="G16" s="5"/>
      <c r="H16" s="7"/>
      <c r="I16" s="7"/>
      <c r="J16" s="5"/>
      <c r="K16" s="8" t="e">
        <f>VLOOKUP(G16,Data!$A$18:$B$23,2)+VLOOKUP(F16,Data!$B$4:$C$11,2,0)+IF(D16="weiblich",1,0)</f>
        <v>#N/A</v>
      </c>
    </row>
    <row r="17" spans="1:11" x14ac:dyDescent="0.25">
      <c r="A17" s="1" t="str">
        <f>IF($B17&lt;&gt;0,MAX($A$15:$A16)+1,"")</f>
        <v/>
      </c>
      <c r="B17" s="5"/>
      <c r="C17" s="6"/>
      <c r="D17" s="7"/>
      <c r="E17" s="19"/>
      <c r="F17" s="1" t="str">
        <f>IF(C17&lt;&gt;0,VLOOKUP(Data!$C$1-YEAR(C17),Data!$A$4:$D$11,2),"")</f>
        <v/>
      </c>
      <c r="G17" s="5"/>
      <c r="H17" s="7"/>
      <c r="I17" s="7"/>
      <c r="J17" s="5"/>
      <c r="K17" s="8" t="e">
        <f>VLOOKUP(G17,Data!$A$18:$B$23,2)+VLOOKUP(F17,Data!$B$4:$C$11,2,0)+IF(D17="weiblich",1,0)</f>
        <v>#N/A</v>
      </c>
    </row>
    <row r="18" spans="1:11" x14ac:dyDescent="0.25">
      <c r="A18" s="1" t="str">
        <f>IF($B18&lt;&gt;0,MAX($A$15:$A17)+1,"")</f>
        <v/>
      </c>
      <c r="B18" s="5"/>
      <c r="C18" s="6"/>
      <c r="D18" s="7"/>
      <c r="E18" s="19"/>
      <c r="F18" s="1" t="str">
        <f>IF(C18&lt;&gt;0,VLOOKUP(Data!$C$1-YEAR(C18),Data!$A$4:$D$11,2),"")</f>
        <v/>
      </c>
      <c r="G18" s="5"/>
      <c r="H18" s="7"/>
      <c r="I18" s="7"/>
      <c r="J18" s="5"/>
      <c r="K18" s="8" t="e">
        <f>VLOOKUP(G18,Data!$A$18:$B$23,2)+VLOOKUP(F18,Data!$B$4:$C$11,2,0)+IF(D18="weiblich",1,0)</f>
        <v>#N/A</v>
      </c>
    </row>
    <row r="19" spans="1:11" x14ac:dyDescent="0.25">
      <c r="A19" s="1" t="str">
        <f>IF($B19&lt;&gt;0,MAX($A$15:$A18)+1,"")</f>
        <v/>
      </c>
      <c r="B19" s="5"/>
      <c r="C19" s="6"/>
      <c r="D19" s="7"/>
      <c r="E19" s="19"/>
      <c r="F19" s="1" t="str">
        <f>IF(C19&lt;&gt;0,VLOOKUP(Data!$C$1-YEAR(C19),Data!$A$4:$D$11,2),"")</f>
        <v/>
      </c>
      <c r="G19" s="5"/>
      <c r="H19" s="7"/>
      <c r="I19" s="7"/>
      <c r="J19" s="5"/>
      <c r="K19" s="8" t="e">
        <f>VLOOKUP(G19,Data!$A$18:$B$23,2)+VLOOKUP(F19,Data!$B$4:$C$11,2,0)+IF(D19="weiblich",1,0)</f>
        <v>#N/A</v>
      </c>
    </row>
    <row r="20" spans="1:11" x14ac:dyDescent="0.25">
      <c r="A20" s="1" t="str">
        <f>IF($B20&lt;&gt;0,MAX($A$15:$A19)+1,"")</f>
        <v/>
      </c>
      <c r="B20" s="5"/>
      <c r="C20" s="6"/>
      <c r="D20" s="7"/>
      <c r="E20" s="19"/>
      <c r="F20" s="1" t="str">
        <f>IF(C20&lt;&gt;0,VLOOKUP(Data!$C$1-YEAR(C20),Data!$A$4:$D$11,2),"")</f>
        <v/>
      </c>
      <c r="G20" s="5"/>
      <c r="H20" s="7"/>
      <c r="I20" s="7"/>
      <c r="J20" s="5"/>
      <c r="K20" s="8" t="e">
        <f>VLOOKUP(G20,Data!$A$18:$B$23,2)+VLOOKUP(F20,Data!$B$4:$C$11,2,0)+IF(D20="weiblich",1,0)</f>
        <v>#N/A</v>
      </c>
    </row>
    <row r="21" spans="1:11" x14ac:dyDescent="0.25">
      <c r="A21" s="1" t="str">
        <f>IF($B21&lt;&gt;0,MAX($A$15:$A20)+1,"")</f>
        <v/>
      </c>
      <c r="B21" s="5"/>
      <c r="C21" s="6"/>
      <c r="D21" s="7"/>
      <c r="E21" s="19"/>
      <c r="F21" s="1" t="str">
        <f>IF(C21&lt;&gt;0,VLOOKUP(Data!$C$1-YEAR(C21),Data!$A$4:$D$11,2),"")</f>
        <v/>
      </c>
      <c r="G21" s="5"/>
      <c r="H21" s="7"/>
      <c r="I21" s="7"/>
      <c r="J21" s="5"/>
      <c r="K21" s="8" t="e">
        <f>VLOOKUP(G21,Data!$A$18:$B$23,2)+VLOOKUP(F21,Data!$B$4:$C$11,2,0)+IF(D21="weiblich",1,0)</f>
        <v>#N/A</v>
      </c>
    </row>
    <row r="22" spans="1:11" x14ac:dyDescent="0.25">
      <c r="A22" s="1" t="str">
        <f>IF($B22&lt;&gt;0,MAX($A$15:$A21)+1,"")</f>
        <v/>
      </c>
      <c r="B22" s="5"/>
      <c r="C22" s="6"/>
      <c r="D22" s="7"/>
      <c r="E22" s="19"/>
      <c r="F22" s="1" t="str">
        <f>IF(C22&lt;&gt;0,VLOOKUP(Data!$C$1-YEAR(C22),Data!$A$4:$D$11,2),"")</f>
        <v/>
      </c>
      <c r="G22" s="5"/>
      <c r="H22" s="7"/>
      <c r="I22" s="7"/>
      <c r="J22" s="5"/>
      <c r="K22" s="8" t="e">
        <f>VLOOKUP(G22,Data!$A$18:$B$23,2)+VLOOKUP(F22,Data!$B$4:$C$11,2,0)+IF(D22="weiblich",1,0)</f>
        <v>#N/A</v>
      </c>
    </row>
    <row r="23" spans="1:11" x14ac:dyDescent="0.25">
      <c r="A23" s="1" t="str">
        <f>IF($B23&lt;&gt;0,MAX($A$15:$A22)+1,"")</f>
        <v/>
      </c>
      <c r="B23" s="5"/>
      <c r="C23" s="6"/>
      <c r="D23" s="7"/>
      <c r="E23" s="19"/>
      <c r="F23" s="1" t="str">
        <f>IF(C23&lt;&gt;0,VLOOKUP(Data!$C$1-YEAR(C23),Data!$A$4:$D$11,2),"")</f>
        <v/>
      </c>
      <c r="G23" s="5"/>
      <c r="H23" s="7"/>
      <c r="I23" s="7"/>
      <c r="J23" s="5"/>
      <c r="K23" s="8" t="e">
        <f>VLOOKUP(G23,Data!$A$18:$B$23,2)+VLOOKUP(F23,Data!$B$4:$C$11,2,0)+IF(D23="weiblich",1,0)</f>
        <v>#N/A</v>
      </c>
    </row>
    <row r="24" spans="1:11" x14ac:dyDescent="0.25">
      <c r="A24" s="1" t="str">
        <f>IF($B24&lt;&gt;0,MAX($A$15:$A23)+1,"")</f>
        <v/>
      </c>
      <c r="B24" s="5"/>
      <c r="C24" s="6"/>
      <c r="D24" s="7"/>
      <c r="E24" s="19"/>
      <c r="F24" s="1" t="str">
        <f>IF(C24&lt;&gt;0,VLOOKUP(Data!$C$1-YEAR(C24),Data!$A$4:$D$11,2),"")</f>
        <v/>
      </c>
      <c r="G24" s="5"/>
      <c r="H24" s="7"/>
      <c r="I24" s="7"/>
      <c r="J24" s="5"/>
      <c r="K24" s="8" t="e">
        <f>VLOOKUP(G24,Data!$A$18:$B$23,2)+VLOOKUP(F24,Data!$B$4:$C$11,2,0)+IF(D24="weiblich",1,0)</f>
        <v>#N/A</v>
      </c>
    </row>
    <row r="25" spans="1:11" x14ac:dyDescent="0.25">
      <c r="A25" s="1" t="str">
        <f>IF($B25&lt;&gt;0,MAX($A$15:$A24)+1,"")</f>
        <v/>
      </c>
      <c r="B25" s="5"/>
      <c r="C25" s="6"/>
      <c r="D25" s="7"/>
      <c r="E25" s="19"/>
      <c r="F25" s="1" t="str">
        <f>IF(C25&lt;&gt;0,VLOOKUP(Data!$C$1-YEAR(C25),Data!$A$4:$D$11,2),"")</f>
        <v/>
      </c>
      <c r="G25" s="5"/>
      <c r="H25" s="7"/>
      <c r="I25" s="7"/>
      <c r="J25" s="5"/>
      <c r="K25" s="8" t="e">
        <f>VLOOKUP(G25,Data!$A$18:$B$23,2)+VLOOKUP(F25,Data!$B$4:$C$11,2,0)+IF(D25="weiblich",1,0)</f>
        <v>#N/A</v>
      </c>
    </row>
    <row r="26" spans="1:11" x14ac:dyDescent="0.25">
      <c r="A26" s="1" t="str">
        <f>IF($B26&lt;&gt;0,MAX($A$15:$A25)+1,"")</f>
        <v/>
      </c>
      <c r="B26" s="5"/>
      <c r="C26" s="6"/>
      <c r="D26" s="7"/>
      <c r="E26" s="19"/>
      <c r="F26" s="1" t="str">
        <f>IF(C26&lt;&gt;0,VLOOKUP(Data!$C$1-YEAR(C26),Data!$A$4:$D$11,2),"")</f>
        <v/>
      </c>
      <c r="G26" s="5"/>
      <c r="H26" s="7"/>
      <c r="I26" s="7"/>
      <c r="J26" s="5"/>
      <c r="K26" s="8" t="e">
        <f>VLOOKUP(G26,Data!$A$18:$B$23,2)+VLOOKUP(F26,Data!$B$4:$C$11,2,0)+IF(D26="weiblich",1,0)</f>
        <v>#N/A</v>
      </c>
    </row>
    <row r="27" spans="1:11" x14ac:dyDescent="0.25">
      <c r="A27" s="1" t="str">
        <f>IF($B27&lt;&gt;0,MAX($A$15:$A26)+1,"")</f>
        <v/>
      </c>
      <c r="B27" s="5"/>
      <c r="C27" s="6"/>
      <c r="D27" s="7"/>
      <c r="E27" s="19"/>
      <c r="F27" s="1" t="str">
        <f>IF(C27&lt;&gt;0,VLOOKUP(Data!$C$1-YEAR(C27),Data!$A$4:$D$11,2),"")</f>
        <v/>
      </c>
      <c r="G27" s="5"/>
      <c r="H27" s="7"/>
      <c r="I27" s="7"/>
      <c r="J27" s="5"/>
      <c r="K27" s="8" t="e">
        <f>VLOOKUP(G27,Data!$A$18:$B$23,2)+VLOOKUP(F27,Data!$B$4:$C$11,2,0)+IF(D27="weiblich",1,0)</f>
        <v>#N/A</v>
      </c>
    </row>
    <row r="28" spans="1:11" x14ac:dyDescent="0.25">
      <c r="A28" s="1" t="str">
        <f>IF($B28&lt;&gt;0,MAX($A$15:$A27)+1,"")</f>
        <v/>
      </c>
      <c r="B28" s="5"/>
      <c r="C28" s="6"/>
      <c r="D28" s="7"/>
      <c r="E28" s="19"/>
      <c r="F28" s="1" t="str">
        <f>IF(C28&lt;&gt;0,VLOOKUP(Data!$C$1-YEAR(C28),Data!$A$4:$D$11,2),"")</f>
        <v/>
      </c>
      <c r="G28" s="5"/>
      <c r="H28" s="7"/>
      <c r="I28" s="7"/>
      <c r="J28" s="5"/>
      <c r="K28" s="8" t="e">
        <f>VLOOKUP(G28,Data!$A$18:$B$23,2)+VLOOKUP(F28,Data!$B$4:$C$11,2,0)+IF(D28="weiblich",1,0)</f>
        <v>#N/A</v>
      </c>
    </row>
    <row r="29" spans="1:11" x14ac:dyDescent="0.25">
      <c r="A29" s="1" t="str">
        <f>IF($B29&lt;&gt;0,MAX($A$15:$A28)+1,"")</f>
        <v/>
      </c>
      <c r="B29" s="5"/>
      <c r="C29" s="6"/>
      <c r="D29" s="7"/>
      <c r="E29" s="19"/>
      <c r="F29" s="1" t="str">
        <f>IF(C29&lt;&gt;0,VLOOKUP(Data!$C$1-YEAR(C29),Data!$A$4:$D$11,2),"")</f>
        <v/>
      </c>
      <c r="G29" s="5"/>
      <c r="H29" s="7"/>
      <c r="I29" s="7"/>
      <c r="J29" s="5"/>
      <c r="K29" s="8" t="e">
        <f>VLOOKUP(G29,Data!$A$18:$B$23,2)+VLOOKUP(F29,Data!$B$4:$C$11,2,0)+IF(D29="weiblich",1,0)</f>
        <v>#N/A</v>
      </c>
    </row>
    <row r="30" spans="1:11" x14ac:dyDescent="0.25">
      <c r="A30" s="1" t="str">
        <f>IF($B30&lt;&gt;0,MAX($A$15:$A29)+1,"")</f>
        <v/>
      </c>
      <c r="B30" s="5"/>
      <c r="C30" s="6"/>
      <c r="D30" s="7"/>
      <c r="E30" s="19"/>
      <c r="F30" s="1" t="str">
        <f>IF(C30&lt;&gt;0,VLOOKUP(Data!$C$1-YEAR(C30),Data!$A$4:$D$11,2),"")</f>
        <v/>
      </c>
      <c r="G30" s="5"/>
      <c r="H30" s="7"/>
      <c r="I30" s="7"/>
      <c r="J30" s="5"/>
      <c r="K30" s="8" t="e">
        <f>VLOOKUP(G30,Data!$A$18:$B$23,2)+VLOOKUP(F30,Data!$B$4:$C$11,2,0)+IF(D30="weiblich",1,0)</f>
        <v>#N/A</v>
      </c>
    </row>
    <row r="31" spans="1:11" x14ac:dyDescent="0.25">
      <c r="A31" s="1" t="str">
        <f>IF($B31&lt;&gt;0,MAX($A$15:$A30)+1,"")</f>
        <v/>
      </c>
      <c r="B31" s="5"/>
      <c r="C31" s="6"/>
      <c r="D31" s="7"/>
      <c r="E31" s="19"/>
      <c r="F31" s="1" t="str">
        <f>IF(C31&lt;&gt;0,VLOOKUP(Data!$C$1-YEAR(C31),Data!$A$4:$D$11,2),"")</f>
        <v/>
      </c>
      <c r="G31" s="5"/>
      <c r="H31" s="7"/>
      <c r="I31" s="7"/>
      <c r="J31" s="5"/>
      <c r="K31" s="8" t="e">
        <f>VLOOKUP(G31,Data!$A$18:$B$23,2)+VLOOKUP(F31,Data!$B$4:$C$11,2,0)+IF(D31="weiblich",1,0)</f>
        <v>#N/A</v>
      </c>
    </row>
    <row r="32" spans="1:11" x14ac:dyDescent="0.25">
      <c r="A32" s="1" t="str">
        <f>IF($B32&lt;&gt;0,MAX($A$15:$A31)+1,"")</f>
        <v/>
      </c>
      <c r="B32" s="5"/>
      <c r="C32" s="6"/>
      <c r="D32" s="7"/>
      <c r="E32" s="19"/>
      <c r="F32" s="1" t="str">
        <f>IF(C32&lt;&gt;0,VLOOKUP(Data!$C$1-YEAR(C32),Data!$A$4:$D$11,2),"")</f>
        <v/>
      </c>
      <c r="G32" s="5"/>
      <c r="H32" s="7"/>
      <c r="I32" s="7"/>
      <c r="J32" s="5"/>
      <c r="K32" s="8" t="e">
        <f>VLOOKUP(G32,Data!$A$18:$B$23,2)+VLOOKUP(F32,Data!$B$4:$C$11,2,0)+IF(D32="weiblich",1,0)</f>
        <v>#N/A</v>
      </c>
    </row>
    <row r="33" spans="1:11" x14ac:dyDescent="0.25">
      <c r="A33" s="1" t="str">
        <f>IF($B33&lt;&gt;0,MAX($A$15:$A32)+1,"")</f>
        <v/>
      </c>
      <c r="B33" s="5"/>
      <c r="C33" s="6"/>
      <c r="D33" s="7"/>
      <c r="E33" s="19"/>
      <c r="F33" s="1" t="str">
        <f>IF(C33&lt;&gt;0,VLOOKUP(Data!$C$1-YEAR(C33),Data!$A$4:$D$11,2),"")</f>
        <v/>
      </c>
      <c r="G33" s="5"/>
      <c r="H33" s="7"/>
      <c r="I33" s="7"/>
      <c r="J33" s="5"/>
      <c r="K33" s="8" t="e">
        <f>VLOOKUP(G33,Data!$A$18:$B$23,2)+VLOOKUP(F33,Data!$B$4:$C$11,2,0)+IF(D33="weiblich",1,0)</f>
        <v>#N/A</v>
      </c>
    </row>
    <row r="34" spans="1:11" x14ac:dyDescent="0.25">
      <c r="A34" s="1" t="str">
        <f>IF($B34&lt;&gt;0,MAX($A$15:$A33)+1,"")</f>
        <v/>
      </c>
      <c r="B34" s="5"/>
      <c r="C34" s="6"/>
      <c r="D34" s="5"/>
      <c r="E34" s="19"/>
      <c r="F34" s="1" t="str">
        <f>IF(C34&lt;&gt;0,VLOOKUP(Data!$C$1-YEAR(C34),Data!$A$4:$D$11,2),"")</f>
        <v/>
      </c>
      <c r="G34" s="5"/>
      <c r="H34" s="7"/>
      <c r="I34" s="7"/>
      <c r="J34" s="5"/>
      <c r="K34" s="8" t="e">
        <f>VLOOKUP(G34,Data!$A$18:$B$23,2)+VLOOKUP(F34,Data!$B$4:$C$11,2,0)+IF(D34="weiblich",1,0)</f>
        <v>#N/A</v>
      </c>
    </row>
    <row r="35" spans="1:11" x14ac:dyDescent="0.25">
      <c r="A35" s="1" t="str">
        <f>IF($B35&lt;&gt;0,MAX($A$15:$A34)+1,"")</f>
        <v/>
      </c>
      <c r="B35" s="5"/>
      <c r="C35" s="6"/>
      <c r="D35" s="5"/>
      <c r="E35" s="19"/>
      <c r="F35" s="1" t="str">
        <f>IF(C35&lt;&gt;0,VLOOKUP(Data!$C$1-YEAR(C35),Data!$A$4:$D$11,2),"")</f>
        <v/>
      </c>
      <c r="G35" s="5"/>
      <c r="H35" s="7"/>
      <c r="I35" s="7"/>
      <c r="J35" s="5"/>
      <c r="K35" s="8" t="e">
        <f>VLOOKUP(G35,Data!$A$18:$B$23,2)+VLOOKUP(F35,Data!$B$4:$C$11,2,0)+IF(D35="weiblich",1,0)</f>
        <v>#N/A</v>
      </c>
    </row>
    <row r="36" spans="1:11" x14ac:dyDescent="0.25">
      <c r="A36" s="1" t="str">
        <f>IF($B36&lt;&gt;0,MAX($A$15:$A35)+1,"")</f>
        <v/>
      </c>
      <c r="B36" s="5"/>
      <c r="C36" s="6"/>
      <c r="D36" s="5"/>
      <c r="E36" s="19"/>
      <c r="F36" s="1" t="str">
        <f>IF(C36&lt;&gt;0,VLOOKUP(Data!$C$1-YEAR(C36),Data!$A$4:$D$11,2),"")</f>
        <v/>
      </c>
      <c r="G36" s="5"/>
      <c r="H36" s="7"/>
      <c r="I36" s="7"/>
      <c r="J36" s="5"/>
      <c r="K36" s="8" t="e">
        <f>VLOOKUP(G36,Data!$A$18:$B$23,2)+VLOOKUP(F36,Data!$B$4:$C$11,2,0)+IF(D36="weiblich",1,0)</f>
        <v>#N/A</v>
      </c>
    </row>
    <row r="37" spans="1:11" x14ac:dyDescent="0.25">
      <c r="A37" s="1" t="str">
        <f>IF($B37&lt;&gt;0,MAX($A$15:$A36)+1,"")</f>
        <v/>
      </c>
      <c r="B37" s="5"/>
      <c r="C37" s="6"/>
      <c r="D37" s="5"/>
      <c r="E37" s="19"/>
      <c r="F37" s="1" t="str">
        <f>IF(C37&lt;&gt;0,VLOOKUP(Data!$C$1-YEAR(C37),Data!$A$4:$D$11,2),"")</f>
        <v/>
      </c>
      <c r="G37" s="5"/>
      <c r="H37" s="7"/>
      <c r="I37" s="7"/>
      <c r="J37" s="5"/>
      <c r="K37" s="8" t="e">
        <f>VLOOKUP(G37,Data!$A$18:$B$23,2)+VLOOKUP(F37,Data!$B$4:$C$11,2,0)+IF(D37="weiblich",1,0)</f>
        <v>#N/A</v>
      </c>
    </row>
    <row r="38" spans="1:11" x14ac:dyDescent="0.25">
      <c r="A38" s="1" t="str">
        <f>IF($B38&lt;&gt;0,MAX($A$15:$A37)+1,"")</f>
        <v/>
      </c>
      <c r="B38" s="5"/>
      <c r="C38" s="6"/>
      <c r="D38" s="5"/>
      <c r="E38" s="19"/>
      <c r="F38" s="1" t="str">
        <f>IF(C38&lt;&gt;0,VLOOKUP(Data!$C$1-YEAR(C38),Data!$A$4:$D$11,2),"")</f>
        <v/>
      </c>
      <c r="G38" s="5"/>
      <c r="H38" s="7"/>
      <c r="I38" s="7"/>
      <c r="J38" s="5"/>
      <c r="K38" s="8" t="e">
        <f>VLOOKUP(G38,Data!$A$18:$B$23,2)+VLOOKUP(F38,Data!$B$4:$C$11,2,0)+IF(D38="weiblich",1,0)</f>
        <v>#N/A</v>
      </c>
    </row>
    <row r="39" spans="1:11" x14ac:dyDescent="0.25">
      <c r="A39" s="1" t="str">
        <f>IF($B39&lt;&gt;0,MAX($A$15:$A38)+1,"")</f>
        <v/>
      </c>
      <c r="B39" s="5"/>
      <c r="C39" s="6"/>
      <c r="D39" s="5"/>
      <c r="E39" s="19"/>
      <c r="F39" s="1" t="str">
        <f>IF(C39&lt;&gt;0,VLOOKUP(Data!$C$1-YEAR(C39),Data!$A$4:$D$11,2),"")</f>
        <v/>
      </c>
      <c r="G39" s="5"/>
      <c r="H39" s="7"/>
      <c r="I39" s="7"/>
      <c r="J39" s="5"/>
      <c r="K39" s="8" t="e">
        <f>VLOOKUP(G39,Data!$A$18:$B$23,2)+VLOOKUP(F39,Data!$B$4:$C$11,2,0)+IF(D39="weiblich",1,0)</f>
        <v>#N/A</v>
      </c>
    </row>
    <row r="40" spans="1:11" x14ac:dyDescent="0.25">
      <c r="A40" s="1" t="str">
        <f>IF($B40&lt;&gt;0,MAX($A$15:$A39)+1,"")</f>
        <v/>
      </c>
      <c r="B40" s="5"/>
      <c r="C40" s="6"/>
      <c r="D40" s="5"/>
      <c r="E40" s="19"/>
      <c r="F40" s="1" t="str">
        <f>IF(C40&lt;&gt;0,VLOOKUP(Data!$C$1-YEAR(C40),Data!$A$4:$D$11,2),"")</f>
        <v/>
      </c>
      <c r="G40" s="5"/>
      <c r="H40" s="7"/>
      <c r="I40" s="7"/>
      <c r="J40" s="5"/>
      <c r="K40" s="8" t="e">
        <f>VLOOKUP(G40,Data!$A$18:$B$23,2)+VLOOKUP(F40,Data!$B$4:$C$11,2,0)+IF(D40="weiblich",1,0)</f>
        <v>#N/A</v>
      </c>
    </row>
    <row r="41" spans="1:11" x14ac:dyDescent="0.25">
      <c r="A41" s="1" t="str">
        <f>IF($B41&lt;&gt;0,MAX($A$15:$A40)+1,"")</f>
        <v/>
      </c>
      <c r="B41" s="5"/>
      <c r="C41" s="6"/>
      <c r="D41" s="5"/>
      <c r="E41" s="19"/>
      <c r="F41" s="1" t="str">
        <f>IF(C41&lt;&gt;0,VLOOKUP(Data!$C$1-YEAR(C41),Data!$A$4:$D$11,2),"")</f>
        <v/>
      </c>
      <c r="G41" s="5"/>
      <c r="H41" s="7"/>
      <c r="I41" s="7"/>
      <c r="J41" s="5"/>
      <c r="K41" s="8" t="e">
        <f>VLOOKUP(G41,Data!$A$18:$B$23,2)+VLOOKUP(F41,Data!$B$4:$C$11,2,0)+IF(D41="weiblich",1,0)</f>
        <v>#N/A</v>
      </c>
    </row>
    <row r="42" spans="1:11" x14ac:dyDescent="0.25">
      <c r="A42" s="1" t="str">
        <f>IF($B42&lt;&gt;0,MAX($A$15:$A41)+1,"")</f>
        <v/>
      </c>
      <c r="B42" s="5"/>
      <c r="C42" s="6"/>
      <c r="D42" s="5"/>
      <c r="E42" s="19"/>
      <c r="F42" s="1" t="str">
        <f>IF(C42&lt;&gt;0,VLOOKUP(Data!$C$1-YEAR(C42),Data!$A$4:$D$11,2),"")</f>
        <v/>
      </c>
      <c r="G42" s="5"/>
      <c r="H42" s="7"/>
      <c r="I42" s="7"/>
      <c r="J42" s="5"/>
      <c r="K42" s="8" t="e">
        <f>VLOOKUP(G42,Data!$A$18:$B$23,2)+VLOOKUP(F42,Data!$B$4:$C$11,2,0)+IF(D42="weiblich",1,0)</f>
        <v>#N/A</v>
      </c>
    </row>
    <row r="43" spans="1:11" x14ac:dyDescent="0.25">
      <c r="A43" s="1" t="str">
        <f>IF($B43&lt;&gt;0,MAX($A$15:$A42)+1,"")</f>
        <v/>
      </c>
      <c r="B43" s="5"/>
      <c r="C43" s="6"/>
      <c r="D43" s="5"/>
      <c r="E43" s="19"/>
      <c r="F43" s="1" t="str">
        <f>IF(C43&lt;&gt;0,VLOOKUP(Data!$C$1-YEAR(C43),Data!$A$4:$D$11,2),"")</f>
        <v/>
      </c>
      <c r="G43" s="5"/>
      <c r="H43" s="7"/>
      <c r="I43" s="7"/>
      <c r="J43" s="5"/>
      <c r="K43" s="8" t="e">
        <f>VLOOKUP(G43,Data!$A$18:$B$23,2)+VLOOKUP(F43,Data!$B$4:$C$11,2,0)+IF(D43="weiblich",1,0)</f>
        <v>#N/A</v>
      </c>
    </row>
    <row r="44" spans="1:11" x14ac:dyDescent="0.25">
      <c r="A44" s="1" t="str">
        <f>IF($B44&lt;&gt;0,MAX($A$15:$A43)+1,"")</f>
        <v/>
      </c>
      <c r="B44" s="5"/>
      <c r="C44" s="6"/>
      <c r="D44" s="5"/>
      <c r="E44" s="19"/>
      <c r="F44" s="1" t="str">
        <f>IF(C44&lt;&gt;0,VLOOKUP(Data!$C$1-YEAR(C44),Data!$A$4:$D$11,2),"")</f>
        <v/>
      </c>
      <c r="G44" s="5"/>
      <c r="H44" s="7"/>
      <c r="I44" s="7"/>
      <c r="J44" s="5"/>
      <c r="K44" s="8" t="e">
        <f>VLOOKUP(G44,Data!$A$18:$B$23,2)+VLOOKUP(F44,Data!$B$4:$C$11,2,0)+IF(D44="weiblich",1,0)</f>
        <v>#N/A</v>
      </c>
    </row>
  </sheetData>
  <sheetProtection sheet="1" objects="1" scenarios="1"/>
  <mergeCells count="4">
    <mergeCell ref="C2:D2"/>
    <mergeCell ref="C3:D3"/>
    <mergeCell ref="C4:D4"/>
    <mergeCell ref="H13:I13"/>
  </mergeCells>
  <dataValidations count="4">
    <dataValidation type="textLength" operator="lessThan" showErrorMessage="1" errorTitle="Zu langer Vereinsname" error="Bitte den Kurznamen des Vereins eintragen._x000a_(Apollon mag nur 24 Zeichen für Vereinsnamen)" sqref="C2" xr:uid="{00000000-0002-0000-0000-000000000000}">
      <formula1>24</formula1>
      <formula2>0</formula2>
    </dataValidation>
    <dataValidation type="date" operator="greaterThan" showErrorMessage="1" sqref="C15:C44" xr:uid="{00000000-0002-0000-0000-000001000000}">
      <formula1>0</formula1>
      <formula2>0</formula2>
    </dataValidation>
    <dataValidation type="list" operator="equal" showErrorMessage="1" sqref="D15:D33" xr:uid="{00000000-0002-0000-0000-000002000000}">
      <formula1>"männlich,weiblich"</formula1>
      <formula2>0</formula2>
    </dataValidation>
    <dataValidation operator="equal" allowBlank="1" showErrorMessage="1" sqref="H15:I44" xr:uid="{00000000-0002-0000-0000-000004000000}">
      <formula1>0</formula1>
      <formula2>0</formula2>
    </dataValidation>
  </dataValidations>
  <pageMargins left="0.78749999999999998" right="0.78749999999999998" top="0.78749999999999998" bottom="0.78749999999999998" header="0.511811023622047" footer="0.511811023622047"/>
  <pageSetup paperSize="9" orientation="landscape" useFirstPageNumber="1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showErrorMessage="1" xr:uid="{00000000-0002-0000-0000-000003000000}">
          <x14:formula1>
            <xm:f>Data!$A$18:$A$23</xm:f>
          </x14:formula1>
          <x14:formula2>
            <xm:f>0</xm:f>
          </x14:formula2>
          <xm:sqref>G15:G44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0"/>
  <sheetViews>
    <sheetView zoomScale="110" zoomScaleNormal="110" workbookViewId="0"/>
  </sheetViews>
  <sheetFormatPr baseColWidth="10" defaultColWidth="11.5546875" defaultRowHeight="13.2" x14ac:dyDescent="0.25"/>
  <cols>
    <col min="1" max="1" width="24.44140625" bestFit="1" customWidth="1"/>
    <col min="2" max="2" width="12.88671875" bestFit="1" customWidth="1"/>
    <col min="3" max="3" width="11.21875" bestFit="1" customWidth="1"/>
  </cols>
  <sheetData>
    <row r="1" spans="1:3" x14ac:dyDescent="0.25">
      <c r="A1" s="4" t="s">
        <v>23</v>
      </c>
      <c r="C1">
        <v>2025</v>
      </c>
    </row>
    <row r="3" spans="1:3" x14ac:dyDescent="0.25">
      <c r="A3" s="3" t="s">
        <v>25</v>
      </c>
      <c r="B3" s="3" t="s">
        <v>26</v>
      </c>
      <c r="C3" s="3" t="s">
        <v>27</v>
      </c>
    </row>
    <row r="4" spans="1:3" x14ac:dyDescent="0.25">
      <c r="A4" s="1">
        <v>1</v>
      </c>
      <c r="B4" t="s">
        <v>28</v>
      </c>
      <c r="C4" s="1">
        <v>24</v>
      </c>
    </row>
    <row r="5" spans="1:3" x14ac:dyDescent="0.25">
      <c r="A5" s="1">
        <v>11</v>
      </c>
      <c r="B5" t="s">
        <v>30</v>
      </c>
      <c r="C5" s="1">
        <v>22</v>
      </c>
    </row>
    <row r="6" spans="1:3" x14ac:dyDescent="0.25">
      <c r="A6" s="1">
        <v>13</v>
      </c>
      <c r="B6" t="s">
        <v>31</v>
      </c>
      <c r="C6" s="1">
        <v>20</v>
      </c>
    </row>
    <row r="7" spans="1:3" x14ac:dyDescent="0.25">
      <c r="A7" s="1">
        <v>15</v>
      </c>
      <c r="B7" t="s">
        <v>24</v>
      </c>
      <c r="C7" s="1">
        <v>30</v>
      </c>
    </row>
    <row r="8" spans="1:3" x14ac:dyDescent="0.25">
      <c r="A8" s="1">
        <v>18</v>
      </c>
      <c r="B8" t="s">
        <v>32</v>
      </c>
      <c r="C8" s="1">
        <v>40</v>
      </c>
    </row>
    <row r="9" spans="1:3" x14ac:dyDescent="0.25">
      <c r="A9" s="1">
        <v>21</v>
      </c>
      <c r="B9" t="s">
        <v>33</v>
      </c>
      <c r="C9" s="1">
        <v>10</v>
      </c>
    </row>
    <row r="10" spans="1:3" x14ac:dyDescent="0.25">
      <c r="A10" s="1">
        <v>50</v>
      </c>
      <c r="B10" t="s">
        <v>34</v>
      </c>
      <c r="C10" s="1">
        <v>12</v>
      </c>
    </row>
    <row r="11" spans="1:3" x14ac:dyDescent="0.25">
      <c r="A11" s="1">
        <v>66</v>
      </c>
      <c r="B11" t="s">
        <v>35</v>
      </c>
      <c r="C11" s="1">
        <v>14</v>
      </c>
    </row>
    <row r="17" spans="1:2" x14ac:dyDescent="0.25">
      <c r="A17" s="4" t="s">
        <v>36</v>
      </c>
      <c r="B17" s="4" t="s">
        <v>27</v>
      </c>
    </row>
    <row r="18" spans="1:2" x14ac:dyDescent="0.25">
      <c r="A18" t="s">
        <v>37</v>
      </c>
      <c r="B18">
        <v>200</v>
      </c>
    </row>
    <row r="19" spans="1:2" x14ac:dyDescent="0.25">
      <c r="A19" t="s">
        <v>29</v>
      </c>
      <c r="B19">
        <v>100</v>
      </c>
    </row>
    <row r="20" spans="1:2" x14ac:dyDescent="0.25">
      <c r="A20" t="s">
        <v>38</v>
      </c>
      <c r="B20">
        <v>500</v>
      </c>
    </row>
    <row r="21" spans="1:2" x14ac:dyDescent="0.25">
      <c r="A21" t="s">
        <v>39</v>
      </c>
      <c r="B21">
        <v>300</v>
      </c>
    </row>
    <row r="22" spans="1:2" x14ac:dyDescent="0.25">
      <c r="A22" t="s">
        <v>40</v>
      </c>
      <c r="B22">
        <v>0</v>
      </c>
    </row>
    <row r="23" spans="1:2" x14ac:dyDescent="0.25">
      <c r="A23" t="s">
        <v>41</v>
      </c>
      <c r="B23">
        <v>400</v>
      </c>
    </row>
    <row r="40" spans="5:6" x14ac:dyDescent="0.25">
      <c r="E40" t="s">
        <v>42</v>
      </c>
      <c r="F40" t="s">
        <v>43</v>
      </c>
    </row>
  </sheetData>
  <pageMargins left="0.78749999999999998" right="0.78749999999999998" top="0.78749999999999998" bottom="0.78749999999999998" header="0.511811023622047" footer="0.511811023622047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2"/>
  <sheetViews>
    <sheetView zoomScale="110" zoomScaleNormal="110" workbookViewId="0">
      <selection activeCell="D2" sqref="D2"/>
    </sheetView>
  </sheetViews>
  <sheetFormatPr baseColWidth="10" defaultColWidth="11.5546875" defaultRowHeight="13.2" x14ac:dyDescent="0.25"/>
  <cols>
    <col min="1" max="1" width="14.109375" style="9" customWidth="1"/>
    <col min="2" max="2" width="14.88671875" style="9" customWidth="1"/>
    <col min="3" max="3" width="14.5546875" style="9" customWidth="1"/>
    <col min="4" max="4" width="8.33203125" style="9" customWidth="1"/>
    <col min="5" max="5" width="8.44140625" style="9" customWidth="1"/>
    <col min="6" max="6" width="10.44140625" style="9" customWidth="1"/>
    <col min="7" max="7" width="8.44140625" style="9" customWidth="1"/>
    <col min="8" max="8" width="5.5546875" style="9" customWidth="1"/>
  </cols>
  <sheetData>
    <row r="1" spans="1:11" x14ac:dyDescent="0.25">
      <c r="A1" s="9" t="s">
        <v>13</v>
      </c>
      <c r="B1" s="9" t="s">
        <v>44</v>
      </c>
      <c r="C1" s="9" t="s">
        <v>45</v>
      </c>
      <c r="D1" s="9" t="s">
        <v>46</v>
      </c>
      <c r="E1" s="9" t="s">
        <v>47</v>
      </c>
      <c r="F1" s="9" t="s">
        <v>48</v>
      </c>
      <c r="G1" s="9" t="s">
        <v>49</v>
      </c>
      <c r="H1" s="9" t="s">
        <v>50</v>
      </c>
      <c r="K1" t="s">
        <v>51</v>
      </c>
    </row>
    <row r="2" spans="1:11" x14ac:dyDescent="0.25">
      <c r="A2" s="9" t="str">
        <f>IF(Meldung!B15&lt;&gt;0,Meldung!B15,"")</f>
        <v/>
      </c>
      <c r="B2" s="10" t="str">
        <f>IF(A2="","",Meldung!E15)</f>
        <v/>
      </c>
      <c r="C2" s="9" t="str">
        <f>IF(A2="","",Meldung!$C$2)</f>
        <v/>
      </c>
      <c r="D2" s="9" t="str">
        <f t="shared" ref="D2:D22" si="0">IF(A2="","",LEFT(B2,LEN(B2)-7))</f>
        <v/>
      </c>
      <c r="E2" s="9" t="str">
        <f>IF(A2="","",Meldung!K15)</f>
        <v/>
      </c>
      <c r="F2" s="11" t="str">
        <f>IF(A2="","",Meldung!C15)</f>
        <v/>
      </c>
      <c r="G2" s="9" t="str">
        <f>IF(A2="","",_xlfn.CONCAT("BL",IF(Meldung!H15&lt;&gt;"",IF(Meldung!I15&lt;&gt;0,"","-"),"*")))</f>
        <v/>
      </c>
    </row>
    <row r="3" spans="1:11" x14ac:dyDescent="0.25">
      <c r="A3" s="9" t="str">
        <f>IF(Meldung!B16&lt;&gt;0,Meldung!B16,"")</f>
        <v/>
      </c>
      <c r="B3" s="10" t="str">
        <f>IF(A3="","",Meldung!E16)</f>
        <v/>
      </c>
      <c r="C3" s="9" t="str">
        <f>IF(A3="","",Meldung!$C$2)</f>
        <v/>
      </c>
      <c r="D3" s="9" t="str">
        <f t="shared" si="0"/>
        <v/>
      </c>
      <c r="E3" s="9" t="str">
        <f>IF(A3="","",Meldung!K16)</f>
        <v/>
      </c>
      <c r="F3" s="11" t="str">
        <f>IF(A3="","",Meldung!C16)</f>
        <v/>
      </c>
      <c r="G3" s="9" t="str">
        <f>IF(A3="","",_xlfn.CONCAT("BL",IF(Meldung!H16&lt;&gt;"",IF(Meldung!I16&lt;&gt;0,"","-"),"*")))</f>
        <v/>
      </c>
    </row>
    <row r="4" spans="1:11" x14ac:dyDescent="0.25">
      <c r="A4" s="9" t="str">
        <f>IF(Meldung!B17&lt;&gt;0,Meldung!B17,"")</f>
        <v/>
      </c>
      <c r="B4" s="10" t="str">
        <f>IF(A4="","",Meldung!E17)</f>
        <v/>
      </c>
      <c r="C4" s="9" t="str">
        <f>IF(A4="","",Meldung!$C$2)</f>
        <v/>
      </c>
      <c r="D4" s="9" t="str">
        <f t="shared" si="0"/>
        <v/>
      </c>
      <c r="E4" s="9" t="str">
        <f>IF(A4="","",Meldung!K17)</f>
        <v/>
      </c>
      <c r="F4" s="11" t="str">
        <f>IF(A4="","",Meldung!C17)</f>
        <v/>
      </c>
      <c r="G4" s="9" t="str">
        <f>IF(A4="","",_xlfn.CONCAT("BL",IF(Meldung!H17&lt;&gt;"",IF(Meldung!I17&lt;&gt;0,"","-"),"*")))</f>
        <v/>
      </c>
    </row>
    <row r="5" spans="1:11" x14ac:dyDescent="0.25">
      <c r="A5" s="9" t="str">
        <f>IF(Meldung!B18&lt;&gt;0,Meldung!B18,"")</f>
        <v/>
      </c>
      <c r="B5" s="10" t="str">
        <f>IF(A5="","",Meldung!E18)</f>
        <v/>
      </c>
      <c r="C5" s="9" t="str">
        <f>IF(A5="","",Meldung!$C$2)</f>
        <v/>
      </c>
      <c r="D5" s="9" t="str">
        <f t="shared" si="0"/>
        <v/>
      </c>
      <c r="E5" s="9" t="str">
        <f>IF(A5="","",Meldung!K18)</f>
        <v/>
      </c>
      <c r="F5" s="11" t="str">
        <f>IF(A5="","",Meldung!C18)</f>
        <v/>
      </c>
      <c r="G5" s="9" t="str">
        <f>IF(A5="","",_xlfn.CONCAT("BL",IF(Meldung!H18&lt;&gt;"",IF(Meldung!I18&lt;&gt;0,"","-"),"*")))</f>
        <v/>
      </c>
    </row>
    <row r="6" spans="1:11" x14ac:dyDescent="0.25">
      <c r="A6" s="9" t="str">
        <f>IF(Meldung!B19&lt;&gt;0,Meldung!B19,"")</f>
        <v/>
      </c>
      <c r="B6" s="10" t="str">
        <f>IF(A6="","",Meldung!E19)</f>
        <v/>
      </c>
      <c r="C6" s="9" t="str">
        <f>IF(A6="","",Meldung!$C$2)</f>
        <v/>
      </c>
      <c r="D6" s="9" t="str">
        <f t="shared" si="0"/>
        <v/>
      </c>
      <c r="E6" s="9" t="str">
        <f>IF(A6="","",Meldung!K19)</f>
        <v/>
      </c>
      <c r="F6" s="11" t="str">
        <f>IF(A6="","",Meldung!C19)</f>
        <v/>
      </c>
      <c r="G6" s="9" t="str">
        <f>IF(A6="","",_xlfn.CONCAT("BL",IF(Meldung!H19&lt;&gt;"",IF(Meldung!I19&lt;&gt;0,"","-"),"*")))</f>
        <v/>
      </c>
    </row>
    <row r="7" spans="1:11" x14ac:dyDescent="0.25">
      <c r="A7" s="9" t="str">
        <f>IF(Meldung!B20&lt;&gt;0,Meldung!B20,"")</f>
        <v/>
      </c>
      <c r="B7" s="10" t="str">
        <f>IF(A7="","",Meldung!E20)</f>
        <v/>
      </c>
      <c r="C7" s="9" t="str">
        <f>IF(A7="","",Meldung!$C$2)</f>
        <v/>
      </c>
      <c r="D7" s="9" t="str">
        <f t="shared" si="0"/>
        <v/>
      </c>
      <c r="E7" s="9" t="str">
        <f>IF(A7="","",Meldung!K20)</f>
        <v/>
      </c>
      <c r="F7" s="11" t="str">
        <f>IF(A7="","",Meldung!C20)</f>
        <v/>
      </c>
      <c r="G7" s="9" t="str">
        <f>IF(A7="","",_xlfn.CONCAT("BL",IF(Meldung!H20&lt;&gt;"",IF(Meldung!I20&lt;&gt;0,"","-"),"*")))</f>
        <v/>
      </c>
    </row>
    <row r="8" spans="1:11" x14ac:dyDescent="0.25">
      <c r="A8" s="9" t="str">
        <f>IF(Meldung!B21&lt;&gt;0,Meldung!B21,"")</f>
        <v/>
      </c>
      <c r="B8" s="10" t="str">
        <f>IF(A8="","",Meldung!E21)</f>
        <v/>
      </c>
      <c r="C8" s="9" t="str">
        <f>IF(A8="","",Meldung!$C$2)</f>
        <v/>
      </c>
      <c r="D8" s="9" t="str">
        <f t="shared" si="0"/>
        <v/>
      </c>
      <c r="E8" s="9" t="str">
        <f>IF(A8="","",Meldung!K21)</f>
        <v/>
      </c>
      <c r="F8" s="11" t="str">
        <f>IF(A8="","",Meldung!C21)</f>
        <v/>
      </c>
      <c r="G8" s="9" t="str">
        <f>IF(A8="","",_xlfn.CONCAT("BL",IF(Meldung!H21&lt;&gt;"",IF(Meldung!I21&lt;&gt;0,"","-"),"*")))</f>
        <v/>
      </c>
    </row>
    <row r="9" spans="1:11" x14ac:dyDescent="0.25">
      <c r="A9" s="9" t="str">
        <f>IF(Meldung!B22&lt;&gt;0,Meldung!B22,"")</f>
        <v/>
      </c>
      <c r="B9" s="10" t="str">
        <f>IF(A9="","",Meldung!E22)</f>
        <v/>
      </c>
      <c r="C9" s="9" t="str">
        <f>IF(A9="","",Meldung!$C$2)</f>
        <v/>
      </c>
      <c r="D9" s="9" t="str">
        <f t="shared" si="0"/>
        <v/>
      </c>
      <c r="E9" s="9" t="str">
        <f>IF(A9="","",Meldung!K22)</f>
        <v/>
      </c>
      <c r="F9" s="11" t="str">
        <f>IF(A9="","",Meldung!C22)</f>
        <v/>
      </c>
      <c r="G9" s="9" t="str">
        <f>IF(A9="","",_xlfn.CONCAT("BL",IF(Meldung!H22&lt;&gt;"",IF(Meldung!I22&lt;&gt;0,"","-"),"*")))</f>
        <v/>
      </c>
    </row>
    <row r="10" spans="1:11" x14ac:dyDescent="0.25">
      <c r="A10" s="9" t="str">
        <f>IF(Meldung!B23&lt;&gt;0,Meldung!B23,"")</f>
        <v/>
      </c>
      <c r="B10" s="10" t="str">
        <f>IF(A10="","",Meldung!E23)</f>
        <v/>
      </c>
      <c r="C10" s="9" t="str">
        <f>IF(A10="","",Meldung!$C$2)</f>
        <v/>
      </c>
      <c r="D10" s="9" t="str">
        <f t="shared" si="0"/>
        <v/>
      </c>
      <c r="E10" s="9" t="str">
        <f>IF(A10="","",Meldung!K23)</f>
        <v/>
      </c>
      <c r="F10" s="11" t="str">
        <f>IF(A10="","",Meldung!C23)</f>
        <v/>
      </c>
      <c r="G10" s="9" t="str">
        <f>IF(A10="","",_xlfn.CONCAT("BL",IF(Meldung!H23&lt;&gt;"",IF(Meldung!I23&lt;&gt;0,"","-"),"*")))</f>
        <v/>
      </c>
    </row>
    <row r="11" spans="1:11" x14ac:dyDescent="0.25">
      <c r="A11" s="9" t="str">
        <f>IF(Meldung!B24&lt;&gt;0,Meldung!B24,"")</f>
        <v/>
      </c>
      <c r="B11" s="10" t="str">
        <f>IF(A11="","",Meldung!E24)</f>
        <v/>
      </c>
      <c r="C11" s="9" t="str">
        <f>IF(A11="","",Meldung!$C$2)</f>
        <v/>
      </c>
      <c r="D11" s="9" t="str">
        <f t="shared" si="0"/>
        <v/>
      </c>
      <c r="E11" s="9" t="str">
        <f>IF(A11="","",Meldung!K24)</f>
        <v/>
      </c>
      <c r="F11" s="11" t="str">
        <f>IF(A11="","",Meldung!C24)</f>
        <v/>
      </c>
      <c r="G11" s="9" t="str">
        <f>IF(A11="","",_xlfn.CONCAT("BL",IF(Meldung!H24&lt;&gt;"",IF(Meldung!I24&lt;&gt;0,"","-"),"*")))</f>
        <v/>
      </c>
    </row>
    <row r="12" spans="1:11" x14ac:dyDescent="0.25">
      <c r="A12" s="9" t="str">
        <f>IF(Meldung!B25&lt;&gt;0,Meldung!B25,"")</f>
        <v/>
      </c>
      <c r="B12" s="10" t="str">
        <f>IF(A12="","",Meldung!E25)</f>
        <v/>
      </c>
      <c r="C12" s="9" t="str">
        <f>IF(A12="","",Meldung!$C$2)</f>
        <v/>
      </c>
      <c r="D12" s="9" t="str">
        <f t="shared" si="0"/>
        <v/>
      </c>
      <c r="E12" s="9" t="str">
        <f>IF(A12="","",Meldung!K25)</f>
        <v/>
      </c>
      <c r="F12" s="11" t="str">
        <f>IF(A12="","",Meldung!C25)</f>
        <v/>
      </c>
      <c r="G12" s="9" t="str">
        <f>IF(A12="","",_xlfn.CONCAT("BL",IF(Meldung!H25&lt;&gt;"",IF(Meldung!I25&lt;&gt;0,"","-"),"*")))</f>
        <v/>
      </c>
    </row>
    <row r="13" spans="1:11" x14ac:dyDescent="0.25">
      <c r="A13" s="9" t="str">
        <f>IF(Meldung!B26&lt;&gt;0,Meldung!B26,"")</f>
        <v/>
      </c>
      <c r="B13" s="10" t="str">
        <f>IF(A13="","",Meldung!E26)</f>
        <v/>
      </c>
      <c r="C13" s="9" t="str">
        <f>IF(A13="","",Meldung!$C$2)</f>
        <v/>
      </c>
      <c r="D13" s="9" t="str">
        <f t="shared" si="0"/>
        <v/>
      </c>
      <c r="E13" s="9" t="str">
        <f>IF(A13="","",Meldung!K26)</f>
        <v/>
      </c>
      <c r="F13" s="11" t="str">
        <f>IF(A13="","",Meldung!C26)</f>
        <v/>
      </c>
      <c r="G13" s="9" t="str">
        <f>IF(A13="","",_xlfn.CONCAT("BL",IF(Meldung!H26&lt;&gt;"",IF(Meldung!I26&lt;&gt;0,"","-"),"*")))</f>
        <v/>
      </c>
    </row>
    <row r="14" spans="1:11" x14ac:dyDescent="0.25">
      <c r="A14" s="9" t="str">
        <f>IF(Meldung!B27&lt;&gt;0,Meldung!B27,"")</f>
        <v/>
      </c>
      <c r="B14" s="10" t="str">
        <f>IF(A14="","",Meldung!E27)</f>
        <v/>
      </c>
      <c r="C14" s="9" t="str">
        <f>IF(A14="","",Meldung!$C$2)</f>
        <v/>
      </c>
      <c r="D14" s="9" t="str">
        <f t="shared" si="0"/>
        <v/>
      </c>
      <c r="E14" s="9" t="str">
        <f>IF(A14="","",Meldung!K27)</f>
        <v/>
      </c>
      <c r="F14" s="11" t="str">
        <f>IF(A14="","",Meldung!C27)</f>
        <v/>
      </c>
      <c r="G14" s="9" t="str">
        <f>IF(A14="","",_xlfn.CONCAT("BL",IF(Meldung!H27&lt;&gt;"",IF(Meldung!I27&lt;&gt;0,"","-"),"*")))</f>
        <v/>
      </c>
    </row>
    <row r="15" spans="1:11" x14ac:dyDescent="0.25">
      <c r="A15" s="9" t="str">
        <f>IF(Meldung!B28&lt;&gt;0,Meldung!B28,"")</f>
        <v/>
      </c>
      <c r="B15" s="10" t="str">
        <f>IF(A15="","",Meldung!E28)</f>
        <v/>
      </c>
      <c r="C15" s="9" t="str">
        <f>IF(A15="","",Meldung!$C$2)</f>
        <v/>
      </c>
      <c r="D15" s="9" t="str">
        <f t="shared" si="0"/>
        <v/>
      </c>
      <c r="E15" s="9" t="str">
        <f>IF(A15="","",Meldung!K28)</f>
        <v/>
      </c>
      <c r="F15" s="11" t="str">
        <f>IF(A15="","",Meldung!C28)</f>
        <v/>
      </c>
      <c r="G15" s="9" t="str">
        <f>IF(A15="","",_xlfn.CONCAT("BL",IF(Meldung!H28&lt;&gt;"",IF(Meldung!I28&lt;&gt;0,"","-"),"*")))</f>
        <v/>
      </c>
    </row>
    <row r="16" spans="1:11" x14ac:dyDescent="0.25">
      <c r="A16" s="9" t="str">
        <f>IF(Meldung!B29&lt;&gt;0,Meldung!B29,"")</f>
        <v/>
      </c>
      <c r="B16" s="10" t="str">
        <f>IF(A16="","",Meldung!E29)</f>
        <v/>
      </c>
      <c r="C16" s="9" t="str">
        <f>IF(A16="","",Meldung!$C$2)</f>
        <v/>
      </c>
      <c r="D16" s="9" t="str">
        <f t="shared" si="0"/>
        <v/>
      </c>
      <c r="E16" s="9" t="str">
        <f>IF(A16="","",Meldung!K29)</f>
        <v/>
      </c>
      <c r="F16" s="11" t="str">
        <f>IF(A16="","",Meldung!C29)</f>
        <v/>
      </c>
      <c r="G16" s="9" t="str">
        <f>IF(A16="","",_xlfn.CONCAT("BL",IF(Meldung!H29&lt;&gt;"",IF(Meldung!I29&lt;&gt;0,"","-"),"*")))</f>
        <v/>
      </c>
    </row>
    <row r="17" spans="1:7" x14ac:dyDescent="0.25">
      <c r="A17" s="9" t="str">
        <f>IF(Meldung!B30&lt;&gt;0,Meldung!B30,"")</f>
        <v/>
      </c>
      <c r="B17" s="10" t="str">
        <f>IF(A17="","",Meldung!E30)</f>
        <v/>
      </c>
      <c r="C17" s="9" t="str">
        <f>IF(A17="","",Meldung!$C$2)</f>
        <v/>
      </c>
      <c r="D17" s="9" t="str">
        <f t="shared" si="0"/>
        <v/>
      </c>
      <c r="E17" s="9" t="str">
        <f>IF(A17="","",Meldung!K30)</f>
        <v/>
      </c>
      <c r="F17" s="11" t="str">
        <f>IF(A17="","",Meldung!C30)</f>
        <v/>
      </c>
      <c r="G17" s="9" t="str">
        <f>IF(A17="","",_xlfn.CONCAT("BL",IF(Meldung!H30&lt;&gt;"",IF(Meldung!I30&lt;&gt;0,"","-"),"*")))</f>
        <v/>
      </c>
    </row>
    <row r="18" spans="1:7" x14ac:dyDescent="0.25">
      <c r="A18" s="9" t="str">
        <f>IF(Meldung!B31&lt;&gt;0,Meldung!B31,"")</f>
        <v/>
      </c>
      <c r="B18" s="10" t="str">
        <f>IF(A18="","",Meldung!E31)</f>
        <v/>
      </c>
      <c r="C18" s="9" t="str">
        <f>IF(A18="","",Meldung!$C$2)</f>
        <v/>
      </c>
      <c r="D18" s="9" t="str">
        <f t="shared" si="0"/>
        <v/>
      </c>
      <c r="E18" s="9" t="str">
        <f>IF(A18="","",Meldung!K31)</f>
        <v/>
      </c>
      <c r="F18" s="11" t="str">
        <f>IF(A18="","",Meldung!C31)</f>
        <v/>
      </c>
      <c r="G18" s="9" t="str">
        <f>IF(A18="","",_xlfn.CONCAT("BL",IF(Meldung!H31&lt;&gt;"",IF(Meldung!I31&lt;&gt;0,"","-"),"*")))</f>
        <v/>
      </c>
    </row>
    <row r="19" spans="1:7" x14ac:dyDescent="0.25">
      <c r="A19" s="9" t="str">
        <f>IF(Meldung!B32&lt;&gt;0,Meldung!B32,"")</f>
        <v/>
      </c>
      <c r="B19" s="10" t="str">
        <f>IF(A19="","",Meldung!E32)</f>
        <v/>
      </c>
      <c r="C19" s="9" t="str">
        <f>IF(A19="","",Meldung!$C$2)</f>
        <v/>
      </c>
      <c r="D19" s="9" t="str">
        <f t="shared" si="0"/>
        <v/>
      </c>
      <c r="E19" s="9" t="str">
        <f>IF(A19="","",Meldung!K32)</f>
        <v/>
      </c>
      <c r="F19" s="11" t="str">
        <f>IF(A19="","",Meldung!C32)</f>
        <v/>
      </c>
      <c r="G19" s="9" t="str">
        <f>IF(A19="","",_xlfn.CONCAT("BL",IF(Meldung!H32&lt;&gt;"",IF(Meldung!I32&lt;&gt;0,"","-"),"*")))</f>
        <v/>
      </c>
    </row>
    <row r="20" spans="1:7" x14ac:dyDescent="0.25">
      <c r="A20" s="9" t="str">
        <f>IF(Meldung!B33&lt;&gt;0,Meldung!B33,"")</f>
        <v/>
      </c>
      <c r="B20" s="10" t="str">
        <f>IF(A20="","",Meldung!E33)</f>
        <v/>
      </c>
      <c r="C20" s="9" t="str">
        <f>IF(A20="","",Meldung!$C$2)</f>
        <v/>
      </c>
      <c r="D20" s="9" t="str">
        <f t="shared" si="0"/>
        <v/>
      </c>
      <c r="E20" s="9" t="str">
        <f>IF(A20="","",Meldung!K33)</f>
        <v/>
      </c>
      <c r="F20" s="11" t="str">
        <f>IF(A20="","",Meldung!C33)</f>
        <v/>
      </c>
      <c r="G20" s="9" t="str">
        <f>IF(A20="","",_xlfn.CONCAT("BL",IF(Meldung!H33&lt;&gt;"",IF(Meldung!I33&lt;&gt;0,"","-"),"*")))</f>
        <v/>
      </c>
    </row>
    <row r="21" spans="1:7" x14ac:dyDescent="0.25">
      <c r="A21" s="9" t="str">
        <f>IF(Meldung!B34&lt;&gt;0,Meldung!B34,"")</f>
        <v/>
      </c>
      <c r="B21" s="10" t="str">
        <f>IF(A21="","",Meldung!E34)</f>
        <v/>
      </c>
      <c r="C21" s="9" t="str">
        <f>IF(A21="","",Meldung!$C$2)</f>
        <v/>
      </c>
      <c r="D21" s="9" t="str">
        <f t="shared" si="0"/>
        <v/>
      </c>
      <c r="E21" s="9" t="str">
        <f>IF(A21="","",Meldung!K34)</f>
        <v/>
      </c>
      <c r="F21" s="11" t="str">
        <f>IF(A21="","",Meldung!C34)</f>
        <v/>
      </c>
      <c r="G21" s="9" t="str">
        <f>IF(A21="","",_xlfn.CONCAT("BL",IF(Meldung!H34&lt;&gt;"",IF(Meldung!I34&lt;&gt;0,"","-"),"*")))</f>
        <v/>
      </c>
    </row>
    <row r="22" spans="1:7" x14ac:dyDescent="0.25">
      <c r="A22" s="9" t="str">
        <f>IF(Meldung!B35&lt;&gt;0,Meldung!B35,"")</f>
        <v/>
      </c>
      <c r="B22" s="10" t="str">
        <f>IF(A22="","",Meldung!E35)</f>
        <v/>
      </c>
      <c r="C22" s="9" t="str">
        <f>IF(A22="","",Meldung!$C$2)</f>
        <v/>
      </c>
      <c r="D22" s="9" t="str">
        <f t="shared" si="0"/>
        <v/>
      </c>
      <c r="E22" s="9" t="str">
        <f>IF(A22="","",Meldung!K35)</f>
        <v/>
      </c>
      <c r="F22" s="11" t="str">
        <f>IF(A22="","",Meldung!C35)</f>
        <v/>
      </c>
      <c r="G22" s="9" t="str">
        <f>IF(A22="","",_xlfn.CONCAT("BL",IF(Meldung!H35&lt;&gt;"",IF(Meldung!I35&lt;&gt;0,"","-"),"*")))</f>
        <v/>
      </c>
    </row>
  </sheetData>
  <pageMargins left="0.78749999999999998" right="0.78749999999999998" top="0.78749999999999998" bottom="0.78749999999999998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Meldung</vt:lpstr>
      <vt:lpstr>Data</vt:lpstr>
      <vt:lpstr>Apollon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Meldeformular KM/LM/DM WA im Freien</dc:title>
  <dc:subject/>
  <dc:creator>Holger</dc:creator>
  <dc:description/>
  <cp:lastModifiedBy>Jacob Lindemann</cp:lastModifiedBy>
  <cp:revision>13</cp:revision>
  <dcterms:created xsi:type="dcterms:W3CDTF">2023-03-01T12:07:43Z</dcterms:created>
  <dcterms:modified xsi:type="dcterms:W3CDTF">2025-04-10T14:17:12Z</dcterms:modified>
  <dc:language>de-DE</dc:language>
</cp:coreProperties>
</file>